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lagois\OneDrive - COMWELL\Desktop\ROSC COMMITTEE\"/>
    </mc:Choice>
  </mc:AlternateContent>
  <bookViews>
    <workbookView xWindow="0" yWindow="0" windowWidth="23040" windowHeight="9072" activeTab="1"/>
  </bookViews>
  <sheets>
    <sheet name="1. Cover Sheet" sheetId="2" r:id="rId1"/>
    <sheet name="2. ROSC Active" sheetId="3" r:id="rId2"/>
    <sheet name="3. Sector Information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  <c r="Q3" i="3"/>
  <c r="J3" i="3"/>
</calcChain>
</file>

<file path=xl/sharedStrings.xml><?xml version="1.0" encoding="utf-8"?>
<sst xmlns="http://schemas.openxmlformats.org/spreadsheetml/2006/main" count="379" uniqueCount="237">
  <si>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</si>
  <si>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</si>
  <si>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</si>
  <si>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</si>
  <si>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</si>
  <si>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</si>
  <si>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</si>
  <si>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</si>
  <si>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</si>
  <si>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</si>
  <si>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</si>
  <si>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</si>
  <si>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</si>
  <si>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</si>
  <si>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</si>
  <si>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</si>
  <si>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</si>
  <si>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</si>
  <si>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</si>
  <si>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</si>
  <si>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</si>
  <si>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</si>
  <si>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</si>
  <si>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</si>
  <si>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</si>
  <si>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</si>
  <si>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</si>
  <si>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</si>
  <si>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</si>
  <si>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Law Enforcement: ISP</t>
  </si>
  <si>
    <t>Illinois State Police District 10</t>
  </si>
  <si>
    <t>She joined in 2025, but ISP has been attending since 2020.</t>
  </si>
  <si>
    <t xml:space="preserve">Kim Nevillle </t>
  </si>
  <si>
    <t>Faith-based: Local Pastor</t>
  </si>
  <si>
    <t xml:space="preserve">Recovery Support </t>
  </si>
  <si>
    <t xml:space="preserve">Teena Turner </t>
  </si>
  <si>
    <t>Education: Local K-12</t>
  </si>
  <si>
    <t>Coultervill School Dist</t>
  </si>
  <si>
    <t>PAL/CR Leader</t>
  </si>
  <si>
    <t xml:space="preserve">Angie Zang </t>
  </si>
  <si>
    <t>Family: Other</t>
  </si>
  <si>
    <t>CR Leader/PAL</t>
  </si>
  <si>
    <t xml:space="preserve">Kenneth Handsbury </t>
  </si>
  <si>
    <t>Recovery Supports: Other</t>
  </si>
  <si>
    <t>CR Leader CFBC</t>
  </si>
  <si>
    <t>Local Pastor, Boy Scout Leader, Para at School</t>
  </si>
  <si>
    <t>Mathat "Mollie" Mayer</t>
  </si>
  <si>
    <t>PLE: Substance Use</t>
  </si>
  <si>
    <t>Manger Dollar Stoere</t>
  </si>
  <si>
    <t>Peer support, Christ For Kids</t>
  </si>
  <si>
    <t>Shannon Glaser</t>
  </si>
  <si>
    <t>Home Church in Chester</t>
  </si>
  <si>
    <t>Peer support, Homless, Recovery Group leader</t>
  </si>
  <si>
    <t xml:space="preserve">Karla Lopez </t>
  </si>
  <si>
    <t xml:space="preserve">Chester Grade School </t>
  </si>
  <si>
    <t xml:space="preserve">Para Spainsh Seaking at schools </t>
  </si>
  <si>
    <t xml:space="preserve">Megan McGlasson </t>
  </si>
  <si>
    <t>Recovery Supports: Housing</t>
  </si>
  <si>
    <t xml:space="preserve">Illinois Recovery Center </t>
  </si>
  <si>
    <t xml:space="preserve">Tommy Alsobrooks </t>
  </si>
  <si>
    <t xml:space="preserve">Oxford Houses </t>
  </si>
  <si>
    <t xml:space="preserve">Julie Eggemyer </t>
  </si>
  <si>
    <t>Business:  Local Business</t>
  </si>
  <si>
    <t>FMLA</t>
  </si>
  <si>
    <t>Sue Dee</t>
  </si>
  <si>
    <t>Peer Leader</t>
  </si>
  <si>
    <t xml:space="preserve">Angie Mayes </t>
  </si>
  <si>
    <t>Buffy Joe  Bonner</t>
  </si>
  <si>
    <t>PLE: Other</t>
  </si>
  <si>
    <t xml:space="preserve">Erin Del Sasso </t>
  </si>
  <si>
    <t>Healthcare: Other</t>
  </si>
  <si>
    <t>CRSS Commnity Resuroce</t>
  </si>
  <si>
    <t>James Del Sasso</t>
  </si>
  <si>
    <t>Robin Richardson Ermentntrout</t>
  </si>
  <si>
    <t xml:space="preserve">Retired Nurse </t>
  </si>
  <si>
    <t xml:space="preserve">Forrest Hurst </t>
  </si>
  <si>
    <t>Rhonda Wilson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</si>
  <si>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</si>
  <si>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</si>
  <si>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</si>
  <si>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</si>
  <si>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</si>
  <si>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</si>
  <si>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Business: Chamber of Commerce</t>
  </si>
  <si>
    <t>Recovery Supports</t>
  </si>
  <si>
    <t>Recovery Supports: RCO</t>
  </si>
  <si>
    <t>Recovery Supports: 12 step or other group</t>
  </si>
  <si>
    <t>Business: Other</t>
  </si>
  <si>
    <t>Faith-based Groups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</si>
  <si>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</si>
  <si>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</si>
  <si>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</si>
  <si>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</si>
  <si>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</si>
  <si>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</si>
  <si>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</si>
  <si>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</si>
  <si>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</si>
  <si>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</si>
  <si>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</si>
  <si>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Service Providers: Other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</si>
  <si>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</si>
  <si>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</si>
  <si>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</si>
  <si>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</si>
  <si>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</si>
  <si>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</si>
  <si>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</si>
  <si>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</si>
  <si>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</si>
  <si>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</si>
  <si>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</si>
  <si>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</si>
  <si>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</si>
  <si>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</si>
  <si>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</si>
  <si>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</si>
  <si>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</si>
  <si>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Law Enforcement</t>
  </si>
  <si>
    <t>Law Enforcement: Local Police</t>
  </si>
  <si>
    <t>Law Enforcement: County Sheriff's Dept.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</si>
  <si>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</si>
  <si>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</si>
  <si>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</si>
  <si>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</si>
  <si>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</si>
  <si>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</si>
  <si>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</si>
  <si>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</si>
  <si>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</si>
  <si>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</si>
  <si>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</si>
  <si>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</si>
  <si>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</si>
  <si>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</si>
  <si>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</si>
  <si>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</si>
  <si>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</si>
  <si>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Service Providers: Harm Reduction</t>
  </si>
  <si>
    <t>TOTAL MEMBERS</t>
  </si>
  <si>
    <t>TOTAL SECTORS</t>
  </si>
  <si>
    <t>ComWell</t>
  </si>
  <si>
    <t>10257 State Route 3 Red Bud, IL 62278</t>
  </si>
  <si>
    <t>rlagois@comwell.us</t>
  </si>
  <si>
    <t>Rhonda Lagois</t>
  </si>
  <si>
    <t xml:space="preserve">Randolph and Washington Counties </t>
  </si>
  <si>
    <t xml:space="preserve">Lisa Bicket </t>
  </si>
  <si>
    <t>lbicket@comwell.us</t>
  </si>
  <si>
    <t>618-954-0552</t>
  </si>
  <si>
    <t>Thomas Burnette</t>
  </si>
  <si>
    <t>Chad Keuker</t>
  </si>
  <si>
    <t>Tony Glaser</t>
  </si>
  <si>
    <t>Christina Gordillo</t>
  </si>
  <si>
    <t>Sandy Prange</t>
  </si>
  <si>
    <t>Bob Koenigstien</t>
  </si>
  <si>
    <t>Julie Carnahan</t>
  </si>
  <si>
    <t>Ali Robinson</t>
  </si>
  <si>
    <t>Jennifer Grafton</t>
  </si>
  <si>
    <t>Krista Mulholland</t>
  </si>
  <si>
    <t>Susan Baker</t>
  </si>
  <si>
    <t>Daniel Emgee</t>
  </si>
  <si>
    <t>Jeremy Walker</t>
  </si>
  <si>
    <t>Bobby Helmers</t>
  </si>
  <si>
    <t>Mary Frazer</t>
  </si>
  <si>
    <t>Kathleen Green</t>
  </si>
  <si>
    <t>Mandy Hagen</t>
  </si>
  <si>
    <t>Carissa Van Den Berk Clark</t>
  </si>
  <si>
    <t>Beverly Holland</t>
  </si>
  <si>
    <t>Margot Cepeda</t>
  </si>
  <si>
    <t>Nathanial Carpenter</t>
  </si>
  <si>
    <t>John Reith</t>
  </si>
  <si>
    <t>Shelly LaChance</t>
  </si>
  <si>
    <t>Robert Essman</t>
  </si>
  <si>
    <t>Dennis Trask</t>
  </si>
  <si>
    <t>Michael Tyson</t>
  </si>
  <si>
    <t>Nicole Elsenwrath</t>
  </si>
  <si>
    <t>Rebekah Hillerman</t>
  </si>
  <si>
    <t>Kat Houghton</t>
  </si>
  <si>
    <t>Carrie Statler</t>
  </si>
  <si>
    <t>Johanna Gonzalez</t>
  </si>
  <si>
    <t>Debbi Touchette</t>
  </si>
  <si>
    <t>Edda Berti</t>
  </si>
  <si>
    <t>Christina Isley</t>
  </si>
  <si>
    <t>Kelsi Driskell</t>
  </si>
  <si>
    <t>John Cantrell</t>
  </si>
  <si>
    <t>Tor Neal</t>
  </si>
  <si>
    <t>Aaron Seibert</t>
  </si>
  <si>
    <t>Marie Krysnoski</t>
  </si>
  <si>
    <t>Thomas Burnetter</t>
  </si>
  <si>
    <t>Brianna Caldwell</t>
  </si>
  <si>
    <t>Amy Craig</t>
  </si>
  <si>
    <t>Kelsey Driskell</t>
  </si>
  <si>
    <t>Deb Beckman</t>
  </si>
  <si>
    <t>Teeah Ferrel</t>
  </si>
  <si>
    <t>Erin Rochford</t>
  </si>
  <si>
    <t>Danielle Kroeger</t>
  </si>
  <si>
    <t>Kaitlyn Himes</t>
  </si>
  <si>
    <t>Tracy Doans</t>
  </si>
  <si>
    <t>Tim St. John</t>
  </si>
  <si>
    <t>Meghan Markotay</t>
  </si>
  <si>
    <t>Chris Blechle</t>
  </si>
  <si>
    <t>Chris Fulton</t>
  </si>
  <si>
    <t xml:space="preserve">Sharon Frederking </t>
  </si>
  <si>
    <t>Mariah Bargman</t>
  </si>
  <si>
    <t>Brittany Riggins</t>
  </si>
  <si>
    <t>Mark Wilson</t>
  </si>
  <si>
    <t>Jess Banner</t>
  </si>
  <si>
    <t>Johana Gonzalez</t>
  </si>
  <si>
    <t>Katie Unthanki</t>
  </si>
  <si>
    <t>Stephanie Sabo</t>
  </si>
  <si>
    <t>Lisa Bicket</t>
  </si>
  <si>
    <t xml:space="preserve">Lee Valerius </t>
  </si>
  <si>
    <t>NAMI  SW</t>
  </si>
  <si>
    <t>Staff ComWell</t>
  </si>
  <si>
    <t>Randolph County Health Dept.  Admin</t>
  </si>
  <si>
    <t>Regional Office of Education #45</t>
  </si>
  <si>
    <t>Bridges of Hope</t>
  </si>
  <si>
    <t>Staff ComWell-Prevention</t>
  </si>
  <si>
    <t xml:space="preserve">Randolph Counth Housing Auth.  </t>
  </si>
  <si>
    <t xml:space="preserve">Chestnut Health Systems Recovery Coach </t>
  </si>
  <si>
    <t xml:space="preserve">ComWell Consutant </t>
  </si>
  <si>
    <t xml:space="preserve">Memorial Hosptial Chester Marketing &amp; Community Relations </t>
  </si>
  <si>
    <t xml:space="preserve">ComWell Communications Specialist </t>
  </si>
  <si>
    <t>Randolph County Economic Development</t>
  </si>
  <si>
    <t xml:space="preserve">ROSC ComWell </t>
  </si>
  <si>
    <t>Age Smart</t>
  </si>
  <si>
    <t>ROSC State</t>
  </si>
  <si>
    <t>Red Bud Reg. Hosp</t>
  </si>
  <si>
    <t>ComWell Staff</t>
  </si>
  <si>
    <t>ComWell Staff Prevention</t>
  </si>
  <si>
    <t xml:space="preserve">Pastor CR Group </t>
  </si>
  <si>
    <t>CHesterBuss. Owner/Maryors Wife</t>
  </si>
  <si>
    <t>Recovery Group Support</t>
  </si>
  <si>
    <t>CRSS Community Resource Center Centralia</t>
  </si>
  <si>
    <t xml:space="preserve">Hurst Aviation </t>
  </si>
  <si>
    <t>Chief Chester PD</t>
  </si>
  <si>
    <t xml:space="preserve">PLE 6 years in Recovery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</si>
</sst>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2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0</v>
      </c>
      <c r="B1" s="13" t="s">
        <v>141</v>
      </c>
    </row>
    <row r="2" spans="1:2" ht="33" customHeight="1" x14ac:dyDescent="0.3">
      <c r="A2" s="2" t="s">
        <v>1</v>
      </c>
      <c r="B2" s="14" t="s">
        <v>141</v>
      </c>
    </row>
    <row r="3" spans="1:2" ht="33" customHeight="1" x14ac:dyDescent="0.3">
      <c r="A3" s="5" t="s">
        <v>2</v>
      </c>
      <c r="B3" s="13" t="s">
        <v>142</v>
      </c>
    </row>
    <row r="4" spans="1:2" ht="33" customHeight="1" x14ac:dyDescent="0.3">
      <c r="A4" s="2" t="s">
        <v>3</v>
      </c>
      <c r="B4" s="14" t="s">
        <v>144</v>
      </c>
    </row>
    <row r="5" spans="1:2" ht="33" customHeight="1" x14ac:dyDescent="0.3">
      <c r="A5" s="5" t="s">
        <v>4</v>
      </c>
      <c r="B5" s="13" t="s">
        <v>148</v>
      </c>
    </row>
    <row r="6" spans="1:2" ht="33" customHeight="1" x14ac:dyDescent="0.3">
      <c r="A6" s="2" t="s">
        <v>5</v>
      </c>
      <c r="B6" s="14" t="s">
        <v>143</v>
      </c>
    </row>
    <row r="7" spans="1:2" ht="33" customHeight="1" x14ac:dyDescent="0.3">
      <c r="A7" s="5" t="s">
        <v>6</v>
      </c>
      <c r="B7" s="13" t="s">
        <v>146</v>
      </c>
    </row>
    <row r="8" spans="1:2" ht="33" customHeight="1" x14ac:dyDescent="0.3">
      <c r="A8" s="3" t="s">
        <v>7</v>
      </c>
      <c r="B8" s="14" t="s">
        <v>147</v>
      </c>
    </row>
    <row r="9" spans="1:2" ht="33" customHeight="1" x14ac:dyDescent="0.3">
      <c r="A9" s="5" t="s">
        <v>8</v>
      </c>
      <c r="B9" s="13" t="s">
        <v>145</v>
      </c>
    </row>
    <row r="10" spans="1:2" ht="33" customHeight="1" x14ac:dyDescent="0.3">
      <c r="A10" s="2" t="s">
        <v>9</v>
      </c>
      <c r="B10" s="14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1"/>
  <sheetViews>
    <sheetView tabSelected="1" topLeftCell="B9" workbookViewId="0">
      <selection activeCell="R19" sqref="R19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10</v>
      </c>
      <c r="B1" s="20" t="s">
        <v>11</v>
      </c>
      <c r="C1" s="20" t="s">
        <v>12</v>
      </c>
      <c r="D1" s="20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2" t="s">
        <v>26</v>
      </c>
      <c r="R1" s="23" t="s">
        <v>27</v>
      </c>
    </row>
    <row r="2" spans="1:18" ht="47.4" thickBot="1" x14ac:dyDescent="0.35">
      <c r="A2" s="16" t="s">
        <v>28</v>
      </c>
      <c r="B2" s="18">
        <v>45839</v>
      </c>
      <c r="C2" s="24" t="s">
        <v>29</v>
      </c>
      <c r="D2" s="16" t="s">
        <v>30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31</v>
      </c>
    </row>
    <row r="3" spans="1:18" ht="31.8" thickBot="1" x14ac:dyDescent="0.35">
      <c r="A3" s="16" t="s">
        <v>32</v>
      </c>
      <c r="B3" s="18">
        <v>46036</v>
      </c>
      <c r="C3" s="24" t="s">
        <v>33</v>
      </c>
      <c r="D3" s="16" t="s">
        <v>230</v>
      </c>
      <c r="E3" s="15"/>
      <c r="F3" s="15"/>
      <c r="G3" s="15"/>
      <c r="H3" s="15"/>
      <c r="I3" s="15"/>
      <c r="J3" s="15">
        <f ca="1">+J3:JJ50</f>
        <v>0</v>
      </c>
      <c r="K3" s="15"/>
      <c r="L3" s="15"/>
      <c r="M3" s="15"/>
      <c r="N3" s="15"/>
      <c r="O3" s="15"/>
      <c r="P3" s="15"/>
      <c r="Q3" s="4">
        <f ca="1">SUM(E3:P3)</f>
        <v>0</v>
      </c>
      <c r="R3" s="25" t="s">
        <v>34</v>
      </c>
    </row>
    <row r="4" spans="1:18" ht="16.2" thickBot="1" x14ac:dyDescent="0.35">
      <c r="A4" s="16" t="s">
        <v>35</v>
      </c>
      <c r="B4" s="18">
        <v>46036</v>
      </c>
      <c r="C4" s="24" t="s">
        <v>36</v>
      </c>
      <c r="D4" s="16" t="s">
        <v>37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 t="s">
        <v>38</v>
      </c>
    </row>
    <row r="5" spans="1:18" ht="16.2" thickBot="1" x14ac:dyDescent="0.35">
      <c r="A5" s="16" t="s">
        <v>39</v>
      </c>
      <c r="B5" s="18">
        <v>46036</v>
      </c>
      <c r="C5" s="24" t="s">
        <v>40</v>
      </c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41</v>
      </c>
    </row>
    <row r="6" spans="1:18" ht="31.8" thickBot="1" x14ac:dyDescent="0.35">
      <c r="A6" s="16" t="s">
        <v>42</v>
      </c>
      <c r="B6" s="18">
        <v>46036</v>
      </c>
      <c r="C6" s="24" t="s">
        <v>43</v>
      </c>
      <c r="D6" s="16" t="s">
        <v>44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45</v>
      </c>
    </row>
    <row r="7" spans="1:18" ht="31.8" thickBot="1" x14ac:dyDescent="0.35">
      <c r="A7" s="16" t="s">
        <v>46</v>
      </c>
      <c r="B7" s="18">
        <v>46039</v>
      </c>
      <c r="C7" s="24" t="s">
        <v>47</v>
      </c>
      <c r="D7" s="16" t="s">
        <v>48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49</v>
      </c>
    </row>
    <row r="8" spans="1:18" ht="31.8" thickBot="1" x14ac:dyDescent="0.35">
      <c r="A8" s="16" t="s">
        <v>50</v>
      </c>
      <c r="B8" s="18">
        <v>44652</v>
      </c>
      <c r="C8" s="24" t="s">
        <v>33</v>
      </c>
      <c r="D8" s="16" t="s">
        <v>51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 t="s">
        <v>52</v>
      </c>
    </row>
    <row r="9" spans="1:18" ht="31.8" thickBot="1" x14ac:dyDescent="0.35">
      <c r="A9" s="16" t="s">
        <v>53</v>
      </c>
      <c r="B9" s="18">
        <v>46048</v>
      </c>
      <c r="C9" s="24" t="s">
        <v>36</v>
      </c>
      <c r="D9" s="16" t="s">
        <v>54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55</v>
      </c>
    </row>
    <row r="10" spans="1:18" ht="31.8" thickBot="1" x14ac:dyDescent="0.35">
      <c r="A10" s="16" t="s">
        <v>56</v>
      </c>
      <c r="B10" s="18">
        <v>46045</v>
      </c>
      <c r="C10" s="24" t="s">
        <v>57</v>
      </c>
      <c r="D10" s="16" t="s">
        <v>58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1.8" thickBot="1" x14ac:dyDescent="0.35">
      <c r="A11" s="16" t="s">
        <v>59</v>
      </c>
      <c r="B11" s="18">
        <v>46045</v>
      </c>
      <c r="C11" s="24" t="s">
        <v>57</v>
      </c>
      <c r="D11" s="16" t="s">
        <v>60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1.8" thickBot="1" x14ac:dyDescent="0.35">
      <c r="A12" s="16" t="s">
        <v>61</v>
      </c>
      <c r="B12" s="18">
        <v>46042</v>
      </c>
      <c r="C12" s="24" t="s">
        <v>62</v>
      </c>
      <c r="D12" s="16" t="s">
        <v>231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 t="s">
        <v>63</v>
      </c>
    </row>
    <row r="13" spans="1:18" ht="31.8" thickBot="1" x14ac:dyDescent="0.35">
      <c r="A13" s="16" t="s">
        <v>64</v>
      </c>
      <c r="B13" s="18">
        <v>46048</v>
      </c>
      <c r="C13" s="24" t="s">
        <v>47</v>
      </c>
      <c r="D13" s="16" t="s">
        <v>232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 t="s">
        <v>65</v>
      </c>
    </row>
    <row r="14" spans="1:18" ht="16.2" thickBot="1" x14ac:dyDescent="0.35">
      <c r="A14" s="16" t="s">
        <v>66</v>
      </c>
      <c r="B14" s="18">
        <v>46048</v>
      </c>
      <c r="C14" s="24" t="s">
        <v>47</v>
      </c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2" thickBot="1" x14ac:dyDescent="0.35">
      <c r="A15" s="16" t="s">
        <v>67</v>
      </c>
      <c r="B15" s="18">
        <v>46048</v>
      </c>
      <c r="C15" s="24" t="s">
        <v>68</v>
      </c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47.4" thickBot="1" x14ac:dyDescent="0.35">
      <c r="A16" s="16" t="s">
        <v>69</v>
      </c>
      <c r="B16" s="18">
        <v>46048</v>
      </c>
      <c r="C16" s="24" t="s">
        <v>70</v>
      </c>
      <c r="D16" s="16" t="s">
        <v>233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 t="s">
        <v>71</v>
      </c>
    </row>
    <row r="17" spans="1:18" ht="47.4" thickBot="1" x14ac:dyDescent="0.35">
      <c r="A17" s="16" t="s">
        <v>72</v>
      </c>
      <c r="B17" s="18">
        <v>46048</v>
      </c>
      <c r="C17" s="24" t="s">
        <v>70</v>
      </c>
      <c r="D17" s="16" t="s">
        <v>233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 t="s">
        <v>71</v>
      </c>
    </row>
    <row r="18" spans="1:18" ht="31.8" thickBot="1" x14ac:dyDescent="0.35">
      <c r="A18" s="16" t="s">
        <v>73</v>
      </c>
      <c r="B18" s="18">
        <v>46048</v>
      </c>
      <c r="C18" s="24" t="s">
        <v>70</v>
      </c>
      <c r="D18" s="16" t="s">
        <v>74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 t="s">
        <v>74</v>
      </c>
    </row>
    <row r="19" spans="1:18" ht="31.8" thickBot="1" x14ac:dyDescent="0.35">
      <c r="A19" s="16" t="s">
        <v>75</v>
      </c>
      <c r="B19" s="18">
        <v>46052</v>
      </c>
      <c r="C19" s="24" t="s">
        <v>62</v>
      </c>
      <c r="D19" s="16" t="s">
        <v>234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 t="s">
        <v>236</v>
      </c>
    </row>
    <row r="20" spans="1:18" ht="47.4" thickBot="1" x14ac:dyDescent="0.35">
      <c r="A20" s="16" t="s">
        <v>198</v>
      </c>
      <c r="B20" s="18">
        <v>45748</v>
      </c>
      <c r="C20" s="24" t="s">
        <v>97</v>
      </c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2" thickBot="1" x14ac:dyDescent="0.35">
      <c r="A21" s="16" t="s">
        <v>149</v>
      </c>
      <c r="B21" s="18">
        <v>45566</v>
      </c>
      <c r="C21" s="24" t="s">
        <v>82</v>
      </c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2" thickBot="1" x14ac:dyDescent="0.35">
      <c r="A22" s="16" t="s">
        <v>150</v>
      </c>
      <c r="B22" s="18">
        <v>45108</v>
      </c>
      <c r="C22" s="24" t="s">
        <v>47</v>
      </c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1.8" thickBot="1" x14ac:dyDescent="0.35">
      <c r="A23" s="16" t="s">
        <v>151</v>
      </c>
      <c r="B23" s="18">
        <v>44652</v>
      </c>
      <c r="C23" s="24" t="s">
        <v>33</v>
      </c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2" thickBot="1" x14ac:dyDescent="0.35">
      <c r="A24" s="16" t="s">
        <v>152</v>
      </c>
      <c r="B24" s="18">
        <v>44986</v>
      </c>
      <c r="C24" s="24" t="s">
        <v>47</v>
      </c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 t="s">
        <v>201</v>
      </c>
      <c r="B25" s="18"/>
      <c r="C25" s="24" t="s">
        <v>130</v>
      </c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2" thickBot="1" x14ac:dyDescent="0.35">
      <c r="A26" s="16" t="s">
        <v>153</v>
      </c>
      <c r="B26" s="18">
        <v>44743</v>
      </c>
      <c r="C26" s="24" t="s">
        <v>70</v>
      </c>
      <c r="D26" s="16" t="s">
        <v>213</v>
      </c>
      <c r="E26" s="15"/>
      <c r="F26" s="15">
        <v>1</v>
      </c>
      <c r="G26" s="15">
        <v>1</v>
      </c>
      <c r="H26" s="15">
        <v>1</v>
      </c>
      <c r="I26" s="15">
        <v>1</v>
      </c>
      <c r="J26" s="15"/>
      <c r="K26" s="15">
        <v>1</v>
      </c>
      <c r="L26" s="15"/>
      <c r="M26" s="15"/>
      <c r="N26" s="15"/>
      <c r="O26" s="15"/>
      <c r="P26" s="15"/>
      <c r="Q26" s="4">
        <f t="shared" si="0"/>
        <v>5</v>
      </c>
      <c r="R26" s="25"/>
    </row>
    <row r="27" spans="1:18" ht="16.2" thickBot="1" x14ac:dyDescent="0.35">
      <c r="A27" s="16" t="s">
        <v>154</v>
      </c>
      <c r="B27" s="18">
        <v>45139</v>
      </c>
      <c r="C27" s="24" t="s">
        <v>130</v>
      </c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155</v>
      </c>
      <c r="B28" s="18">
        <v>44958</v>
      </c>
      <c r="C28" s="24" t="s">
        <v>104</v>
      </c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 t="s">
        <v>156</v>
      </c>
      <c r="B29" s="18">
        <v>45323</v>
      </c>
      <c r="C29" s="24" t="s">
        <v>70</v>
      </c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1.8" thickBot="1" x14ac:dyDescent="0.35">
      <c r="A30" s="16" t="s">
        <v>157</v>
      </c>
      <c r="B30" s="18">
        <v>45444</v>
      </c>
      <c r="C30" s="24" t="s">
        <v>115</v>
      </c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8" thickBot="1" x14ac:dyDescent="0.35">
      <c r="A31" s="16" t="s">
        <v>158</v>
      </c>
      <c r="B31" s="18">
        <v>45108</v>
      </c>
      <c r="C31" s="24" t="s">
        <v>117</v>
      </c>
      <c r="D31" s="16" t="s">
        <v>214</v>
      </c>
      <c r="E31" s="15"/>
      <c r="F31" s="15"/>
      <c r="G31" s="15"/>
      <c r="H31" s="15">
        <v>1</v>
      </c>
      <c r="I31" s="15"/>
      <c r="J31" s="15"/>
      <c r="K31" s="15"/>
      <c r="L31" s="15">
        <v>1</v>
      </c>
      <c r="M31" s="15"/>
      <c r="N31" s="15"/>
      <c r="O31" s="15"/>
      <c r="P31" s="15"/>
      <c r="Q31" s="4">
        <f t="shared" si="0"/>
        <v>2</v>
      </c>
      <c r="R31" s="25"/>
    </row>
    <row r="32" spans="1:18" ht="31.8" thickBot="1" x14ac:dyDescent="0.35">
      <c r="A32" s="16" t="s">
        <v>159</v>
      </c>
      <c r="B32" s="18">
        <v>44805</v>
      </c>
      <c r="C32" s="24" t="s">
        <v>110</v>
      </c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1.8" thickBot="1" x14ac:dyDescent="0.35">
      <c r="A33" s="16" t="s">
        <v>160</v>
      </c>
      <c r="B33" s="18">
        <v>43556</v>
      </c>
      <c r="C33" s="24" t="s">
        <v>103</v>
      </c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1.8" thickBot="1" x14ac:dyDescent="0.35">
      <c r="A34" s="16" t="s">
        <v>161</v>
      </c>
      <c r="B34" s="18">
        <v>44986</v>
      </c>
      <c r="C34" s="24" t="s">
        <v>103</v>
      </c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31.8" thickBot="1" x14ac:dyDescent="0.35">
      <c r="A35" s="16" t="s">
        <v>162</v>
      </c>
      <c r="B35" s="18">
        <v>45078</v>
      </c>
      <c r="C35" s="24" t="s">
        <v>119</v>
      </c>
      <c r="D35" s="16" t="s">
        <v>235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31.8" thickBot="1" x14ac:dyDescent="0.35">
      <c r="A36" s="16" t="s">
        <v>163</v>
      </c>
      <c r="B36" s="18">
        <v>45474</v>
      </c>
      <c r="C36" s="24" t="s">
        <v>62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 t="s">
        <v>164</v>
      </c>
      <c r="B37" s="18">
        <v>45108</v>
      </c>
      <c r="C37" s="24" t="s">
        <v>82</v>
      </c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 t="s">
        <v>76</v>
      </c>
      <c r="B38" s="18">
        <v>43466</v>
      </c>
      <c r="C38" s="24" t="s">
        <v>70</v>
      </c>
      <c r="D38" s="16" t="s">
        <v>212</v>
      </c>
      <c r="E38" s="15"/>
      <c r="F38" s="15">
        <v>1</v>
      </c>
      <c r="G38" s="15">
        <v>1</v>
      </c>
      <c r="H38" s="15">
        <v>1</v>
      </c>
      <c r="I38" s="15">
        <v>1</v>
      </c>
      <c r="J38" s="15"/>
      <c r="K38" s="15">
        <v>1</v>
      </c>
      <c r="L38" s="15">
        <v>1</v>
      </c>
      <c r="M38" s="15"/>
      <c r="N38" s="15"/>
      <c r="O38" s="15"/>
      <c r="P38" s="15"/>
      <c r="Q38" s="4">
        <f t="shared" si="0"/>
        <v>6</v>
      </c>
      <c r="R38" s="25"/>
    </row>
    <row r="39" spans="1:18" ht="31.8" thickBot="1" x14ac:dyDescent="0.35">
      <c r="A39" s="16" t="s">
        <v>165</v>
      </c>
      <c r="B39" s="18">
        <v>45352</v>
      </c>
      <c r="C39" s="24" t="s">
        <v>85</v>
      </c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1.8" thickBot="1" x14ac:dyDescent="0.35">
      <c r="A40" s="16" t="s">
        <v>166</v>
      </c>
      <c r="B40" s="18">
        <v>45383</v>
      </c>
      <c r="C40" s="24" t="s">
        <v>101</v>
      </c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1.8" thickBot="1" x14ac:dyDescent="0.35">
      <c r="A41" s="16" t="s">
        <v>167</v>
      </c>
      <c r="B41" s="18">
        <v>45170</v>
      </c>
      <c r="C41" s="24" t="s">
        <v>43</v>
      </c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1.8" thickBot="1" x14ac:dyDescent="0.35">
      <c r="A42" s="16" t="s">
        <v>168</v>
      </c>
      <c r="B42" s="18">
        <v>45078</v>
      </c>
      <c r="C42" s="24" t="s">
        <v>100</v>
      </c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47.4" thickBot="1" x14ac:dyDescent="0.35">
      <c r="A43" s="16" t="s">
        <v>169</v>
      </c>
      <c r="B43" s="18">
        <v>45078</v>
      </c>
      <c r="C43" s="24" t="s">
        <v>112</v>
      </c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1.8" thickBot="1" x14ac:dyDescent="0.35">
      <c r="A44" s="16" t="s">
        <v>170</v>
      </c>
      <c r="B44" s="18">
        <v>43831</v>
      </c>
      <c r="C44" s="24" t="s">
        <v>43</v>
      </c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1.8" thickBot="1" x14ac:dyDescent="0.35">
      <c r="A45" s="16" t="s">
        <v>171</v>
      </c>
      <c r="B45" s="18">
        <v>45139</v>
      </c>
      <c r="C45" s="24" t="s">
        <v>62</v>
      </c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 t="s">
        <v>172</v>
      </c>
      <c r="B46" s="18">
        <v>45323</v>
      </c>
      <c r="C46" s="24" t="s">
        <v>47</v>
      </c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1.8" thickBot="1" x14ac:dyDescent="0.35">
      <c r="A47" s="16" t="s">
        <v>173</v>
      </c>
      <c r="B47" s="18">
        <v>43466</v>
      </c>
      <c r="C47" s="24" t="s">
        <v>133</v>
      </c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31.8" thickBot="1" x14ac:dyDescent="0.35">
      <c r="A48" s="16" t="s">
        <v>174</v>
      </c>
      <c r="B48" s="18">
        <v>44409</v>
      </c>
      <c r="C48" s="24" t="s">
        <v>85</v>
      </c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1.8" thickBot="1" x14ac:dyDescent="0.35">
      <c r="A49" s="16" t="s">
        <v>175</v>
      </c>
      <c r="B49" s="18">
        <v>45170</v>
      </c>
      <c r="C49" s="24" t="s">
        <v>101</v>
      </c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31.8" thickBot="1" x14ac:dyDescent="0.35">
      <c r="A50" s="16" t="s">
        <v>176</v>
      </c>
      <c r="B50" s="18">
        <v>44228</v>
      </c>
      <c r="C50" s="24" t="s">
        <v>91</v>
      </c>
      <c r="D50" s="16" t="s">
        <v>215</v>
      </c>
      <c r="E50" s="15"/>
      <c r="F50" s="15"/>
      <c r="G50" s="15">
        <v>1</v>
      </c>
      <c r="H50" s="15">
        <v>1</v>
      </c>
      <c r="I50" s="15"/>
      <c r="J50" s="15"/>
      <c r="K50" s="15"/>
      <c r="L50" s="15"/>
      <c r="M50" s="15"/>
      <c r="N50" s="15"/>
      <c r="O50" s="15"/>
      <c r="P50" s="15"/>
      <c r="Q50" s="4">
        <f t="shared" si="0"/>
        <v>2</v>
      </c>
      <c r="R50" s="25"/>
    </row>
    <row r="51" spans="1:18" ht="16.2" thickBot="1" x14ac:dyDescent="0.35">
      <c r="A51" s="16" t="s">
        <v>177</v>
      </c>
      <c r="B51" s="18">
        <v>45352</v>
      </c>
      <c r="C51" s="24" t="s">
        <v>47</v>
      </c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1.8" thickBot="1" x14ac:dyDescent="0.35">
      <c r="A52" s="16" t="s">
        <v>178</v>
      </c>
      <c r="B52" s="18">
        <v>45170</v>
      </c>
      <c r="C52" s="24" t="s">
        <v>43</v>
      </c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1.8" thickBot="1" x14ac:dyDescent="0.35">
      <c r="A53" s="16" t="s">
        <v>179</v>
      </c>
      <c r="B53" s="18">
        <v>45170</v>
      </c>
      <c r="C53" s="24" t="s">
        <v>106</v>
      </c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 t="s">
        <v>180</v>
      </c>
      <c r="B54" s="18">
        <v>45505</v>
      </c>
      <c r="C54" s="24" t="s">
        <v>47</v>
      </c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 t="s">
        <v>181</v>
      </c>
      <c r="B55" s="18">
        <v>44958</v>
      </c>
      <c r="C55" s="24" t="s">
        <v>108</v>
      </c>
      <c r="D55" s="16" t="s">
        <v>216</v>
      </c>
      <c r="E55" s="15"/>
      <c r="F55" s="15"/>
      <c r="G55" s="15"/>
      <c r="H55" s="15">
        <v>1</v>
      </c>
      <c r="I55" s="15"/>
      <c r="J55" s="15"/>
      <c r="K55" s="15"/>
      <c r="L55" s="15"/>
      <c r="M55" s="15"/>
      <c r="N55" s="15"/>
      <c r="O55" s="15"/>
      <c r="P55" s="15"/>
      <c r="Q55" s="4">
        <f t="shared" si="0"/>
        <v>1</v>
      </c>
      <c r="R55" s="25"/>
    </row>
    <row r="56" spans="1:18" ht="16.2" thickBot="1" x14ac:dyDescent="0.35">
      <c r="A56" s="16" t="s">
        <v>182</v>
      </c>
      <c r="B56" s="18">
        <v>45444</v>
      </c>
      <c r="C56" s="24" t="s">
        <v>47</v>
      </c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 t="s">
        <v>183</v>
      </c>
      <c r="B57" s="18">
        <v>45444</v>
      </c>
      <c r="C57" s="24" t="s">
        <v>47</v>
      </c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1.8" thickBot="1" x14ac:dyDescent="0.35">
      <c r="A58" s="16" t="s">
        <v>184</v>
      </c>
      <c r="B58" s="18">
        <v>44593</v>
      </c>
      <c r="C58" s="24" t="s">
        <v>100</v>
      </c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1.8" thickBot="1" x14ac:dyDescent="0.35">
      <c r="A59" s="16" t="s">
        <v>208</v>
      </c>
      <c r="B59" s="18">
        <v>45017</v>
      </c>
      <c r="C59" s="24" t="s">
        <v>117</v>
      </c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1.8" thickBot="1" x14ac:dyDescent="0.35">
      <c r="A60" s="16" t="s">
        <v>185</v>
      </c>
      <c r="B60" s="18">
        <v>45474</v>
      </c>
      <c r="C60" s="24" t="s">
        <v>117</v>
      </c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 t="s">
        <v>186</v>
      </c>
      <c r="B61" s="18">
        <v>45323</v>
      </c>
      <c r="C61" s="24" t="s">
        <v>70</v>
      </c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1.8" thickBot="1" x14ac:dyDescent="0.35">
      <c r="A62" s="16" t="s">
        <v>187</v>
      </c>
      <c r="B62" s="18">
        <v>45474</v>
      </c>
      <c r="C62" s="24" t="s">
        <v>100</v>
      </c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 t="s">
        <v>188</v>
      </c>
      <c r="B63" s="18">
        <v>45536</v>
      </c>
      <c r="C63" s="24" t="s">
        <v>82</v>
      </c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1.8" thickBot="1" x14ac:dyDescent="0.35">
      <c r="A64" s="16" t="s">
        <v>189</v>
      </c>
      <c r="B64" s="18">
        <v>45597</v>
      </c>
      <c r="C64" s="24" t="s">
        <v>99</v>
      </c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1.8" thickBot="1" x14ac:dyDescent="0.35">
      <c r="A65" s="16" t="s">
        <v>190</v>
      </c>
      <c r="B65" s="18">
        <v>45658</v>
      </c>
      <c r="C65" s="24" t="s">
        <v>133</v>
      </c>
      <c r="D65" s="16" t="s">
        <v>217</v>
      </c>
      <c r="E65" s="15"/>
      <c r="F65" s="15">
        <v>1</v>
      </c>
      <c r="G65" s="15"/>
      <c r="H65" s="15">
        <v>1</v>
      </c>
      <c r="I65" s="15">
        <v>1</v>
      </c>
      <c r="J65" s="15"/>
      <c r="K65" s="15">
        <v>1</v>
      </c>
      <c r="L65" s="15"/>
      <c r="M65" s="15"/>
      <c r="N65" s="15"/>
      <c r="O65" s="15"/>
      <c r="P65" s="15"/>
      <c r="Q65" s="4">
        <f t="shared" si="0"/>
        <v>4</v>
      </c>
      <c r="R65" s="25"/>
    </row>
    <row r="66" spans="1:18" ht="16.2" thickBot="1" x14ac:dyDescent="0.35">
      <c r="A66" s="16" t="s">
        <v>191</v>
      </c>
      <c r="B66" s="18">
        <v>45689</v>
      </c>
      <c r="C66" s="24" t="s">
        <v>47</v>
      </c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1.8" thickBot="1" x14ac:dyDescent="0.35">
      <c r="A67" s="16" t="s">
        <v>192</v>
      </c>
      <c r="B67" s="18">
        <v>45717</v>
      </c>
      <c r="C67" s="24" t="s">
        <v>57</v>
      </c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1.8" thickBot="1" x14ac:dyDescent="0.35">
      <c r="A68" s="16" t="s">
        <v>193</v>
      </c>
      <c r="B68" s="18">
        <v>45717</v>
      </c>
      <c r="C68" s="24" t="s">
        <v>43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1.8" thickBot="1" x14ac:dyDescent="0.35">
      <c r="A69" s="16" t="s">
        <v>194</v>
      </c>
      <c r="B69" s="18">
        <v>45717</v>
      </c>
      <c r="C69" s="24" t="s">
        <v>43</v>
      </c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31.8" thickBot="1" x14ac:dyDescent="0.35">
      <c r="A70" s="16" t="s">
        <v>195</v>
      </c>
      <c r="B70" s="18">
        <v>45717</v>
      </c>
      <c r="C70" s="24" t="s">
        <v>43</v>
      </c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31.8" thickBot="1" x14ac:dyDescent="0.35">
      <c r="A71" s="16" t="s">
        <v>196</v>
      </c>
      <c r="B71" s="18">
        <v>45748</v>
      </c>
      <c r="C71" s="24" t="s">
        <v>100</v>
      </c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31.8" thickBot="1" x14ac:dyDescent="0.35">
      <c r="A72" s="16" t="s">
        <v>197</v>
      </c>
      <c r="B72" s="18">
        <v>45748</v>
      </c>
      <c r="C72" s="24" t="s">
        <v>62</v>
      </c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 t="s">
        <v>199</v>
      </c>
      <c r="B73" s="18"/>
      <c r="C73" s="24" t="s">
        <v>116</v>
      </c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31.8" thickBot="1" x14ac:dyDescent="0.35">
      <c r="A74" s="16" t="s">
        <v>200</v>
      </c>
      <c r="B74" s="18"/>
      <c r="C74" s="24" t="s">
        <v>106</v>
      </c>
      <c r="D74" s="16" t="s">
        <v>218</v>
      </c>
      <c r="E74" s="15"/>
      <c r="F74" s="15">
        <v>1</v>
      </c>
      <c r="G74" s="15">
        <v>1</v>
      </c>
      <c r="H74" s="15"/>
      <c r="I74" s="15">
        <v>1</v>
      </c>
      <c r="J74" s="15"/>
      <c r="K74" s="15">
        <v>1</v>
      </c>
      <c r="L74" s="15"/>
      <c r="M74" s="15"/>
      <c r="N74" s="15"/>
      <c r="O74" s="15"/>
      <c r="P74" s="15"/>
      <c r="Q74" s="4">
        <f t="shared" si="1"/>
        <v>4</v>
      </c>
      <c r="R74" s="25"/>
    </row>
    <row r="75" spans="1:18" ht="47.4" thickBot="1" x14ac:dyDescent="0.35">
      <c r="A75" s="16" t="s">
        <v>206</v>
      </c>
      <c r="B75" s="18"/>
      <c r="C75" s="24" t="s">
        <v>43</v>
      </c>
      <c r="D75" s="16" t="s">
        <v>219</v>
      </c>
      <c r="E75" s="15"/>
      <c r="F75" s="15"/>
      <c r="G75" s="15">
        <v>1</v>
      </c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1</v>
      </c>
      <c r="R75" s="25"/>
    </row>
    <row r="76" spans="1:18" ht="16.2" thickBot="1" x14ac:dyDescent="0.35">
      <c r="A76" s="16" t="s">
        <v>202</v>
      </c>
      <c r="B76" s="18"/>
      <c r="C76" s="24" t="s">
        <v>70</v>
      </c>
      <c r="D76" s="16" t="s">
        <v>220</v>
      </c>
      <c r="E76" s="15"/>
      <c r="F76" s="15">
        <v>1</v>
      </c>
      <c r="G76" s="15">
        <v>1</v>
      </c>
      <c r="H76" s="15"/>
      <c r="I76" s="15">
        <v>1</v>
      </c>
      <c r="J76" s="15"/>
      <c r="K76" s="15">
        <v>1</v>
      </c>
      <c r="L76" s="15">
        <v>1</v>
      </c>
      <c r="M76" s="15"/>
      <c r="N76" s="15"/>
      <c r="O76" s="15"/>
      <c r="P76" s="15"/>
      <c r="Q76" s="4">
        <f t="shared" si="1"/>
        <v>5</v>
      </c>
      <c r="R76" s="25"/>
    </row>
    <row r="77" spans="1:18" ht="47.4" thickBot="1" x14ac:dyDescent="0.35">
      <c r="A77" s="16" t="s">
        <v>203</v>
      </c>
      <c r="B77" s="18"/>
      <c r="C77" s="24" t="s">
        <v>116</v>
      </c>
      <c r="D77" s="16" t="s">
        <v>221</v>
      </c>
      <c r="E77" s="15"/>
      <c r="F77" s="15">
        <v>1</v>
      </c>
      <c r="G77" s="15"/>
      <c r="H77" s="15">
        <v>1</v>
      </c>
      <c r="I77" s="15"/>
      <c r="J77" s="15"/>
      <c r="K77" s="15"/>
      <c r="L77" s="15"/>
      <c r="M77" s="15"/>
      <c r="N77" s="15"/>
      <c r="O77" s="15"/>
      <c r="P77" s="15"/>
      <c r="Q77" s="4">
        <f t="shared" si="1"/>
        <v>2</v>
      </c>
      <c r="R77" s="25"/>
    </row>
    <row r="78" spans="1:18" ht="47.4" thickBot="1" x14ac:dyDescent="0.35">
      <c r="A78" s="16" t="s">
        <v>204</v>
      </c>
      <c r="B78" s="18"/>
      <c r="C78" s="24" t="s">
        <v>70</v>
      </c>
      <c r="D78" s="16" t="s">
        <v>222</v>
      </c>
      <c r="E78" s="15"/>
      <c r="F78" s="15">
        <v>1</v>
      </c>
      <c r="G78" s="15">
        <v>1</v>
      </c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2</v>
      </c>
      <c r="R78" s="25"/>
    </row>
    <row r="79" spans="1:18" ht="31.8" thickBot="1" x14ac:dyDescent="0.35">
      <c r="A79" s="16" t="s">
        <v>205</v>
      </c>
      <c r="B79" s="18"/>
      <c r="C79" s="24" t="s">
        <v>106</v>
      </c>
      <c r="D79" s="16" t="s">
        <v>223</v>
      </c>
      <c r="E79" s="15"/>
      <c r="F79" s="15">
        <v>1</v>
      </c>
      <c r="G79" s="15">
        <v>1</v>
      </c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2</v>
      </c>
      <c r="R79" s="25"/>
    </row>
    <row r="80" spans="1:18" ht="16.2" thickBot="1" x14ac:dyDescent="0.35">
      <c r="A80" s="16" t="s">
        <v>144</v>
      </c>
      <c r="B80" s="18">
        <v>46027</v>
      </c>
      <c r="C80" s="24" t="s">
        <v>70</v>
      </c>
      <c r="D80" s="16" t="s">
        <v>224</v>
      </c>
      <c r="E80" s="15"/>
      <c r="F80" s="15"/>
      <c r="G80" s="15"/>
      <c r="H80" s="15"/>
      <c r="I80" s="15"/>
      <c r="J80" s="15"/>
      <c r="K80" s="15">
        <v>1</v>
      </c>
      <c r="L80" s="15"/>
      <c r="M80" s="15"/>
      <c r="N80" s="15"/>
      <c r="O80" s="15"/>
      <c r="P80" s="15"/>
      <c r="Q80" s="4">
        <f t="shared" si="1"/>
        <v>1</v>
      </c>
      <c r="R80" s="25"/>
    </row>
    <row r="81" spans="1:18" ht="16.2" thickBot="1" x14ac:dyDescent="0.35">
      <c r="A81" s="16" t="s">
        <v>201</v>
      </c>
      <c r="B81" s="18"/>
      <c r="C81" s="24" t="s">
        <v>130</v>
      </c>
      <c r="D81" s="16" t="s">
        <v>225</v>
      </c>
      <c r="E81" s="15"/>
      <c r="F81" s="15"/>
      <c r="G81" s="15"/>
      <c r="H81" s="15"/>
      <c r="I81" s="15">
        <v>1</v>
      </c>
      <c r="J81" s="15"/>
      <c r="K81" s="15"/>
      <c r="L81" s="15"/>
      <c r="M81" s="15"/>
      <c r="N81" s="15"/>
      <c r="O81" s="15"/>
      <c r="P81" s="15"/>
      <c r="Q81" s="4">
        <f t="shared" si="1"/>
        <v>1</v>
      </c>
      <c r="R81" s="25"/>
    </row>
    <row r="82" spans="1:18" ht="31.8" thickBot="1" x14ac:dyDescent="0.35">
      <c r="A82" s="16" t="s">
        <v>207</v>
      </c>
      <c r="B82" s="18"/>
      <c r="C82" s="24" t="s">
        <v>43</v>
      </c>
      <c r="D82" s="16" t="s">
        <v>226</v>
      </c>
      <c r="E82" s="15"/>
      <c r="F82" s="15"/>
      <c r="G82" s="15"/>
      <c r="H82" s="15"/>
      <c r="I82" s="15"/>
      <c r="J82" s="15"/>
      <c r="K82" s="15">
        <v>1</v>
      </c>
      <c r="L82" s="15"/>
      <c r="M82" s="15"/>
      <c r="N82" s="15"/>
      <c r="O82" s="15"/>
      <c r="P82" s="15"/>
      <c r="Q82" s="4">
        <f t="shared" si="1"/>
        <v>1</v>
      </c>
      <c r="R82" s="25"/>
    </row>
    <row r="83" spans="1:18" ht="16.2" thickBot="1" x14ac:dyDescent="0.35">
      <c r="A83" s="16" t="s">
        <v>209</v>
      </c>
      <c r="B83" s="18"/>
      <c r="C83" s="24" t="s">
        <v>70</v>
      </c>
      <c r="D83" s="16" t="s">
        <v>227</v>
      </c>
      <c r="E83" s="15"/>
      <c r="F83" s="15"/>
      <c r="G83" s="15"/>
      <c r="H83" s="15"/>
      <c r="I83" s="15"/>
      <c r="J83" s="15"/>
      <c r="K83" s="15">
        <v>1</v>
      </c>
      <c r="L83" s="15"/>
      <c r="M83" s="15"/>
      <c r="N83" s="15"/>
      <c r="O83" s="15"/>
      <c r="P83" s="15"/>
      <c r="Q83" s="4">
        <f t="shared" si="1"/>
        <v>1</v>
      </c>
      <c r="R83" s="25"/>
    </row>
    <row r="84" spans="1:18" ht="16.2" thickBot="1" x14ac:dyDescent="0.35">
      <c r="A84" s="16" t="s">
        <v>210</v>
      </c>
      <c r="B84" s="18"/>
      <c r="C84" s="24" t="s">
        <v>70</v>
      </c>
      <c r="D84" s="16" t="s">
        <v>228</v>
      </c>
      <c r="E84" s="15"/>
      <c r="F84" s="15"/>
      <c r="G84" s="15"/>
      <c r="H84" s="15"/>
      <c r="I84" s="15"/>
      <c r="J84" s="15"/>
      <c r="K84" s="15">
        <v>1</v>
      </c>
      <c r="L84" s="15">
        <v>1</v>
      </c>
      <c r="M84" s="15"/>
      <c r="N84" s="15"/>
      <c r="O84" s="15"/>
      <c r="P84" s="15"/>
      <c r="Q84" s="4">
        <f t="shared" si="1"/>
        <v>2</v>
      </c>
      <c r="R84" s="25"/>
    </row>
    <row r="85" spans="1:18" ht="31.8" thickBot="1" x14ac:dyDescent="0.35">
      <c r="A85" s="16" t="s">
        <v>211</v>
      </c>
      <c r="B85" s="18"/>
      <c r="C85" s="24" t="s">
        <v>70</v>
      </c>
      <c r="D85" s="16" t="s">
        <v>229</v>
      </c>
      <c r="E85" s="15"/>
      <c r="F85" s="15"/>
      <c r="G85" s="15"/>
      <c r="H85" s="15"/>
      <c r="I85" s="15"/>
      <c r="J85" s="15"/>
      <c r="K85" s="15">
        <v>1</v>
      </c>
      <c r="L85" s="15"/>
      <c r="M85" s="15"/>
      <c r="N85" s="15"/>
      <c r="O85" s="15"/>
      <c r="P85" s="15"/>
      <c r="Q85" s="4">
        <f t="shared" si="1"/>
        <v>1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77</v>
      </c>
      <c r="B1" s="29"/>
      <c r="C1" s="30"/>
      <c r="D1" s="30"/>
      <c r="E1" s="30"/>
      <c r="F1" s="31"/>
      <c r="J1" t="s">
        <v>78</v>
      </c>
      <c r="K1" t="s">
        <v>79</v>
      </c>
    </row>
    <row r="2" spans="1:11" ht="39.9" customHeight="1" x14ac:dyDescent="0.3">
      <c r="A2" s="6" t="s">
        <v>12</v>
      </c>
      <c r="B2" s="26" t="s">
        <v>80</v>
      </c>
      <c r="C2" s="27"/>
      <c r="D2" s="27"/>
      <c r="E2" s="27"/>
      <c r="F2" s="28"/>
      <c r="J2" s="12" t="s">
        <v>62</v>
      </c>
      <c r="K2">
        <f>COUNTIF('2. ROSC Active'!C2:C251,J2)</f>
        <v>5</v>
      </c>
    </row>
    <row r="3" spans="1:11" ht="39.9" customHeight="1" x14ac:dyDescent="0.3">
      <c r="A3" s="8" t="s">
        <v>81</v>
      </c>
      <c r="B3" s="7" t="s">
        <v>47</v>
      </c>
      <c r="C3" s="7" t="s">
        <v>82</v>
      </c>
      <c r="D3" s="7" t="s">
        <v>68</v>
      </c>
      <c r="E3" s="7"/>
      <c r="F3" s="9"/>
      <c r="J3" s="12" t="s">
        <v>83</v>
      </c>
      <c r="K3">
        <f>COUNTIF('2. ROSC Active'!C2:C251,J3)</f>
        <v>0</v>
      </c>
    </row>
    <row r="4" spans="1:11" ht="39.9" customHeight="1" x14ac:dyDescent="0.3">
      <c r="A4" s="1" t="s">
        <v>84</v>
      </c>
      <c r="B4" s="6" t="s">
        <v>85</v>
      </c>
      <c r="C4" s="6" t="s">
        <v>86</v>
      </c>
      <c r="D4" s="6" t="s">
        <v>57</v>
      </c>
      <c r="E4" s="6" t="s">
        <v>43</v>
      </c>
      <c r="F4" s="10"/>
      <c r="J4" s="12" t="s">
        <v>87</v>
      </c>
      <c r="K4">
        <f>COUNTIF('2. ROSC Active'!C2:C251,J4)</f>
        <v>0</v>
      </c>
    </row>
    <row r="5" spans="1:11" ht="39.9" customHeight="1" x14ac:dyDescent="0.3">
      <c r="A5" s="1" t="s">
        <v>88</v>
      </c>
      <c r="B5" s="6" t="s">
        <v>33</v>
      </c>
      <c r="C5" s="6" t="s">
        <v>89</v>
      </c>
      <c r="D5" s="6" t="s">
        <v>90</v>
      </c>
      <c r="E5" s="6"/>
      <c r="F5" s="10"/>
      <c r="J5" s="12" t="s">
        <v>91</v>
      </c>
      <c r="K5">
        <f>COUNTIF('2. ROSC Active'!C2:C251,J5)</f>
        <v>1</v>
      </c>
    </row>
    <row r="6" spans="1:11" ht="39.9" customHeight="1" x14ac:dyDescent="0.3">
      <c r="A6" s="1" t="s">
        <v>92</v>
      </c>
      <c r="B6" s="6" t="s">
        <v>93</v>
      </c>
      <c r="C6" s="6" t="s">
        <v>94</v>
      </c>
      <c r="D6" s="6" t="s">
        <v>40</v>
      </c>
      <c r="E6" s="6"/>
      <c r="F6" s="10"/>
      <c r="J6" s="12" t="s">
        <v>36</v>
      </c>
      <c r="K6">
        <f>COUNTIF('2. ROSC Active'!C2:C251,J6)</f>
        <v>2</v>
      </c>
    </row>
    <row r="7" spans="1:11" ht="51" customHeight="1" x14ac:dyDescent="0.3">
      <c r="A7" s="1" t="s">
        <v>95</v>
      </c>
      <c r="B7" s="6" t="s">
        <v>96</v>
      </c>
      <c r="C7" s="6" t="s">
        <v>97</v>
      </c>
      <c r="D7" s="6" t="s">
        <v>98</v>
      </c>
      <c r="E7" s="6" t="s">
        <v>99</v>
      </c>
      <c r="F7" s="6" t="s">
        <v>100</v>
      </c>
      <c r="J7" s="12" t="s">
        <v>101</v>
      </c>
      <c r="K7">
        <f>COUNTIF('2. ROSC Active'!C2:C251,J7)</f>
        <v>2</v>
      </c>
    </row>
    <row r="8" spans="1:11" ht="48.75" customHeight="1" x14ac:dyDescent="0.3">
      <c r="A8" s="1" t="s">
        <v>102</v>
      </c>
      <c r="B8" s="6" t="s">
        <v>103</v>
      </c>
      <c r="C8" s="6" t="s">
        <v>104</v>
      </c>
      <c r="D8" s="7" t="s">
        <v>105</v>
      </c>
      <c r="E8" s="6" t="s">
        <v>106</v>
      </c>
      <c r="F8" s="6" t="s">
        <v>107</v>
      </c>
      <c r="J8" s="12" t="s">
        <v>108</v>
      </c>
      <c r="K8">
        <f>COUNTIF('2. ROSC Active'!C2:C251,J8)</f>
        <v>1</v>
      </c>
    </row>
    <row r="9" spans="1:11" ht="47.25" customHeight="1" x14ac:dyDescent="0.3">
      <c r="A9" s="1" t="s">
        <v>109</v>
      </c>
      <c r="B9" s="6" t="s">
        <v>110</v>
      </c>
      <c r="C9" s="6" t="s">
        <v>111</v>
      </c>
      <c r="D9" s="6" t="s">
        <v>112</v>
      </c>
      <c r="E9" s="6" t="s">
        <v>113</v>
      </c>
      <c r="F9" s="10"/>
      <c r="J9" s="12" t="s">
        <v>33</v>
      </c>
      <c r="K9">
        <f>COUNTIF('2. ROSC Active'!C2:C251,J9)</f>
        <v>3</v>
      </c>
    </row>
    <row r="10" spans="1:11" ht="39.9" customHeight="1" x14ac:dyDescent="0.3">
      <c r="A10" s="1" t="s">
        <v>114</v>
      </c>
      <c r="B10" s="6" t="s">
        <v>115</v>
      </c>
      <c r="C10" s="6" t="s">
        <v>116</v>
      </c>
      <c r="D10" s="6" t="s">
        <v>117</v>
      </c>
      <c r="E10" s="6" t="s">
        <v>70</v>
      </c>
      <c r="F10" s="10"/>
      <c r="J10" s="12" t="s">
        <v>89</v>
      </c>
      <c r="K10">
        <f>COUNTIF('2. ROSC Active'!C2:C251,J10)</f>
        <v>0</v>
      </c>
    </row>
    <row r="11" spans="1:11" ht="54.75" customHeight="1" x14ac:dyDescent="0.3">
      <c r="A11" s="1" t="s">
        <v>118</v>
      </c>
      <c r="B11" s="6" t="s">
        <v>119</v>
      </c>
      <c r="C11" s="6" t="s">
        <v>120</v>
      </c>
      <c r="D11" s="6" t="s">
        <v>29</v>
      </c>
      <c r="E11" s="6" t="s">
        <v>121</v>
      </c>
      <c r="F11" s="6" t="s">
        <v>122</v>
      </c>
      <c r="J11" s="12" t="s">
        <v>90</v>
      </c>
      <c r="K11">
        <f>COUNTIF('2. ROSC Active'!C2:C251,J11)</f>
        <v>0</v>
      </c>
    </row>
    <row r="12" spans="1:11" ht="39.9" customHeight="1" x14ac:dyDescent="0.3">
      <c r="A12" s="1" t="s">
        <v>123</v>
      </c>
      <c r="B12" s="6" t="s">
        <v>124</v>
      </c>
      <c r="C12" s="6" t="s">
        <v>125</v>
      </c>
      <c r="D12" s="6" t="s">
        <v>126</v>
      </c>
      <c r="E12" s="6" t="s">
        <v>127</v>
      </c>
      <c r="F12" s="10"/>
      <c r="J12" s="12" t="s">
        <v>94</v>
      </c>
      <c r="K12">
        <f>COUNTIF('2. ROSC Active'!C2:C251,J12)</f>
        <v>0</v>
      </c>
    </row>
    <row r="13" spans="1:11" ht="39.9" customHeight="1" x14ac:dyDescent="0.3">
      <c r="A13" s="1" t="s">
        <v>128</v>
      </c>
      <c r="B13" s="6" t="s">
        <v>129</v>
      </c>
      <c r="C13" s="6" t="s">
        <v>130</v>
      </c>
      <c r="D13" s="6"/>
      <c r="E13" s="6"/>
      <c r="F13" s="10"/>
      <c r="J13" s="12" t="s">
        <v>40</v>
      </c>
      <c r="K13">
        <f>COUNTIF('2. ROSC Active'!C2:C251,J13)</f>
        <v>1</v>
      </c>
    </row>
    <row r="14" spans="1:11" ht="39.9" customHeight="1" x14ac:dyDescent="0.3">
      <c r="A14" s="1" t="s">
        <v>131</v>
      </c>
      <c r="B14" s="6" t="s">
        <v>101</v>
      </c>
      <c r="C14" s="11" t="s">
        <v>91</v>
      </c>
      <c r="D14" s="6" t="s">
        <v>36</v>
      </c>
      <c r="E14" s="6" t="s">
        <v>108</v>
      </c>
      <c r="F14" s="10"/>
      <c r="J14" s="12" t="s">
        <v>93</v>
      </c>
      <c r="K14">
        <f>COUNTIF('2. ROSC Active'!C2:C251,J14)</f>
        <v>0</v>
      </c>
    </row>
    <row r="15" spans="1:11" ht="39.9" customHeight="1" x14ac:dyDescent="0.3">
      <c r="A15" s="1" t="s">
        <v>132</v>
      </c>
      <c r="B15" s="6" t="s">
        <v>133</v>
      </c>
      <c r="C15" s="6" t="s">
        <v>134</v>
      </c>
      <c r="D15" s="6"/>
      <c r="E15" s="6"/>
      <c r="F15" s="10"/>
      <c r="J15" s="12" t="s">
        <v>105</v>
      </c>
      <c r="K15">
        <f>COUNTIF('2. ROSC Active'!C2:C251,J15)</f>
        <v>0</v>
      </c>
    </row>
    <row r="16" spans="1:11" ht="39.9" customHeight="1" x14ac:dyDescent="0.3">
      <c r="A16" s="8" t="s">
        <v>135</v>
      </c>
      <c r="B16" s="7" t="s">
        <v>136</v>
      </c>
      <c r="C16" s="7"/>
      <c r="D16" s="7"/>
      <c r="E16" s="7"/>
      <c r="F16" s="10"/>
      <c r="J16" s="12" t="s">
        <v>104</v>
      </c>
      <c r="K16">
        <f>COUNTIF('2. ROSC Active'!C2:C251,J16)</f>
        <v>1</v>
      </c>
    </row>
    <row r="17" spans="1:11" ht="39.9" customHeight="1" x14ac:dyDescent="0.3">
      <c r="A17" s="8" t="s">
        <v>137</v>
      </c>
      <c r="B17" s="6" t="s">
        <v>62</v>
      </c>
      <c r="C17" s="6" t="s">
        <v>83</v>
      </c>
      <c r="D17" s="6" t="s">
        <v>87</v>
      </c>
      <c r="E17" s="6"/>
      <c r="F17" s="10"/>
      <c r="J17" s="12" t="s">
        <v>103</v>
      </c>
      <c r="K17">
        <f>COUNTIF('2. ROSC Active'!C2:C251,J17)</f>
        <v>2</v>
      </c>
    </row>
    <row r="18" spans="1:11" x14ac:dyDescent="0.3">
      <c r="J18" s="12" t="s">
        <v>107</v>
      </c>
      <c r="K18">
        <f>COUNTIF('2. ROSC Active'!C2:C251,J18)</f>
        <v>0</v>
      </c>
    </row>
    <row r="19" spans="1:11" x14ac:dyDescent="0.3">
      <c r="J19" s="12" t="s">
        <v>106</v>
      </c>
      <c r="K19">
        <f>COUNTIF('2. ROSC Active'!C2:C251,J19)</f>
        <v>3</v>
      </c>
    </row>
    <row r="20" spans="1:11" x14ac:dyDescent="0.3">
      <c r="J20" s="12" t="s">
        <v>117</v>
      </c>
      <c r="K20">
        <f>COUNTIF('2. ROSC Active'!C2:C251,J20)</f>
        <v>3</v>
      </c>
    </row>
    <row r="21" spans="1:11" x14ac:dyDescent="0.3">
      <c r="J21" s="12" t="s">
        <v>116</v>
      </c>
      <c r="K21">
        <f>COUNTIF('2. ROSC Active'!C2:C251,J21)</f>
        <v>2</v>
      </c>
    </row>
    <row r="22" spans="1:11" x14ac:dyDescent="0.3">
      <c r="J22" s="12" t="s">
        <v>115</v>
      </c>
      <c r="K22">
        <f>COUNTIF('2. ROSC Active'!C2:C251,J22)</f>
        <v>1</v>
      </c>
    </row>
    <row r="23" spans="1:11" x14ac:dyDescent="0.3">
      <c r="J23" s="12" t="s">
        <v>70</v>
      </c>
      <c r="K23">
        <f>COUNTIF('2. ROSC Active'!C2:C251,J23)</f>
        <v>13</v>
      </c>
    </row>
    <row r="24" spans="1:11" x14ac:dyDescent="0.3">
      <c r="J24" s="12" t="s">
        <v>124</v>
      </c>
      <c r="K24">
        <f>COUNTIF('2. ROSC Active'!C2:C251,J24)</f>
        <v>0</v>
      </c>
    </row>
    <row r="25" spans="1:11" x14ac:dyDescent="0.3">
      <c r="J25" s="12" t="s">
        <v>127</v>
      </c>
      <c r="K25">
        <f>COUNTIF('2. ROSC Active'!C2:C251,J25)</f>
        <v>0</v>
      </c>
    </row>
    <row r="26" spans="1:11" x14ac:dyDescent="0.3">
      <c r="J26" s="12" t="s">
        <v>126</v>
      </c>
      <c r="K26">
        <f>COUNTIF('2. ROSC Active'!C2:C251,J26)</f>
        <v>0</v>
      </c>
    </row>
    <row r="27" spans="1:11" x14ac:dyDescent="0.3">
      <c r="J27" s="12" t="s">
        <v>125</v>
      </c>
      <c r="K27">
        <f>COUNTIF('2. ROSC Active'!C2:C251,J27)</f>
        <v>0</v>
      </c>
    </row>
    <row r="28" spans="1:11" x14ac:dyDescent="0.3">
      <c r="J28" s="12" t="s">
        <v>121</v>
      </c>
      <c r="K28">
        <f>COUNTIF('2. ROSC Active'!C2:C251,J28)</f>
        <v>0</v>
      </c>
    </row>
    <row r="29" spans="1:11" x14ac:dyDescent="0.3">
      <c r="J29" s="12" t="s">
        <v>120</v>
      </c>
      <c r="K29">
        <f>COUNTIF('2. ROSC Active'!C2:C251,J29)</f>
        <v>0</v>
      </c>
    </row>
    <row r="30" spans="1:11" x14ac:dyDescent="0.3">
      <c r="J30" s="12" t="s">
        <v>29</v>
      </c>
      <c r="K30">
        <f>COUNTIF('2. ROSC Active'!C2:C251,J30)</f>
        <v>1</v>
      </c>
    </row>
    <row r="31" spans="1:11" x14ac:dyDescent="0.3">
      <c r="J31" s="12" t="s">
        <v>119</v>
      </c>
      <c r="K31">
        <f>COUNTIF('2. ROSC Active'!C2:C251,J31)</f>
        <v>1</v>
      </c>
    </row>
    <row r="32" spans="1:11" x14ac:dyDescent="0.3">
      <c r="J32" s="12" t="s">
        <v>122</v>
      </c>
      <c r="K32">
        <f>COUNTIF('2. ROSC Active'!C2:C251,J32)</f>
        <v>0</v>
      </c>
    </row>
    <row r="33" spans="10:11" x14ac:dyDescent="0.3">
      <c r="J33" s="12" t="s">
        <v>136</v>
      </c>
      <c r="K33">
        <f>COUNTIF('2. ROSC Active'!C2:C251,J33)</f>
        <v>0</v>
      </c>
    </row>
    <row r="34" spans="10:11" x14ac:dyDescent="0.3">
      <c r="J34" s="12" t="s">
        <v>82</v>
      </c>
      <c r="K34">
        <f>COUNTIF('2. ROSC Active'!C2:C251,J34)</f>
        <v>3</v>
      </c>
    </row>
    <row r="35" spans="10:11" x14ac:dyDescent="0.3">
      <c r="J35" s="12" t="s">
        <v>68</v>
      </c>
      <c r="K35">
        <f>COUNTIF('2. ROSC Active'!C2:C251,J35)</f>
        <v>1</v>
      </c>
    </row>
    <row r="36" spans="10:11" x14ac:dyDescent="0.3">
      <c r="J36" s="12" t="s">
        <v>47</v>
      </c>
      <c r="K36">
        <f>COUNTIF('2. ROSC Active'!C2:C251,J36)</f>
        <v>11</v>
      </c>
    </row>
    <row r="37" spans="10:11" x14ac:dyDescent="0.3">
      <c r="J37" s="12" t="s">
        <v>86</v>
      </c>
      <c r="K37">
        <f>COUNTIF('2. ROSC Active'!C2:C251,J37)</f>
        <v>0</v>
      </c>
    </row>
    <row r="38" spans="10:11" x14ac:dyDescent="0.3">
      <c r="J38" s="12" t="s">
        <v>57</v>
      </c>
      <c r="K38">
        <f>COUNTIF('2. ROSC Active'!C2:C251,J38)</f>
        <v>3</v>
      </c>
    </row>
    <row r="39" spans="10:11" x14ac:dyDescent="0.3">
      <c r="J39" s="12" t="s">
        <v>43</v>
      </c>
      <c r="K39">
        <f>COUNTIF('2. ROSC Active'!C2:C251,J39)</f>
        <v>9</v>
      </c>
    </row>
    <row r="40" spans="10:11" x14ac:dyDescent="0.3">
      <c r="J40" s="12" t="s">
        <v>85</v>
      </c>
      <c r="K40">
        <f>COUNTIF('2. ROSC Active'!C2:C251,J40)</f>
        <v>2</v>
      </c>
    </row>
    <row r="41" spans="10:11" x14ac:dyDescent="0.3">
      <c r="J41" s="12" t="s">
        <v>98</v>
      </c>
      <c r="K41">
        <f>COUNTIF('2. ROSC Active'!C2:C251,J41)</f>
        <v>0</v>
      </c>
    </row>
    <row r="42" spans="10:11" x14ac:dyDescent="0.3">
      <c r="J42" s="12" t="s">
        <v>138</v>
      </c>
      <c r="K42">
        <f>COUNTIF('2. ROSC Active'!C2:C251,J42)</f>
        <v>0</v>
      </c>
    </row>
    <row r="43" spans="10:11" x14ac:dyDescent="0.3">
      <c r="J43" s="12" t="s">
        <v>100</v>
      </c>
      <c r="K43">
        <f>COUNTIF('2. ROSC Active'!C2:C251,J43)</f>
        <v>4</v>
      </c>
    </row>
    <row r="44" spans="10:11" x14ac:dyDescent="0.3">
      <c r="J44" s="12" t="s">
        <v>97</v>
      </c>
      <c r="K44">
        <f>COUNTIF('2. ROSC Active'!C2:C251,J44)</f>
        <v>1</v>
      </c>
    </row>
    <row r="45" spans="10:11" x14ac:dyDescent="0.3">
      <c r="J45" s="12" t="s">
        <v>99</v>
      </c>
      <c r="K45">
        <f>COUNTIF('2. ROSC Active'!C2:C251,J45)</f>
        <v>1</v>
      </c>
    </row>
    <row r="46" spans="10:11" x14ac:dyDescent="0.3">
      <c r="J46" s="12" t="s">
        <v>113</v>
      </c>
      <c r="K46">
        <f>COUNTIF('2. ROSC Active'!C2:C251,J46)</f>
        <v>0</v>
      </c>
    </row>
    <row r="47" spans="10:11" x14ac:dyDescent="0.3">
      <c r="J47" s="12" t="s">
        <v>111</v>
      </c>
      <c r="K47">
        <f>COUNTIF('2. ROSC Active'!C2:C251,J47)</f>
        <v>0</v>
      </c>
    </row>
    <row r="48" spans="10:11" x14ac:dyDescent="0.3">
      <c r="J48" s="12" t="s">
        <v>110</v>
      </c>
      <c r="K48">
        <f>COUNTIF('2. ROSC Active'!C2:C251,J48)</f>
        <v>1</v>
      </c>
    </row>
    <row r="49" spans="10:11" x14ac:dyDescent="0.3">
      <c r="J49" s="12" t="s">
        <v>112</v>
      </c>
      <c r="K49">
        <f>COUNTIF('2. ROSC Active'!C2:C251,J49)</f>
        <v>1</v>
      </c>
    </row>
    <row r="50" spans="10:11" x14ac:dyDescent="0.3">
      <c r="J50" s="12" t="s">
        <v>129</v>
      </c>
      <c r="K50">
        <f>COUNTIF('2. ROSC Active'!C2:C251,J50)</f>
        <v>0</v>
      </c>
    </row>
    <row r="51" spans="10:11" x14ac:dyDescent="0.3">
      <c r="J51" s="12" t="s">
        <v>130</v>
      </c>
      <c r="K51">
        <f>COUNTIF('2. ROSC Active'!C2:C251,J51)</f>
        <v>3</v>
      </c>
    </row>
    <row r="52" spans="10:11" x14ac:dyDescent="0.3">
      <c r="J52" s="12" t="s">
        <v>133</v>
      </c>
      <c r="K52">
        <f>COUNTIF('2. ROSC Active'!C2:C251,J52)</f>
        <v>2</v>
      </c>
    </row>
    <row r="53" spans="10:11" x14ac:dyDescent="0.3">
      <c r="J53" s="12" t="s">
        <v>134</v>
      </c>
      <c r="K53">
        <f>COUNTIF('2. ROSC Active'!C2:C251,J53)</f>
        <v>0</v>
      </c>
    </row>
    <row r="55" spans="10:11" x14ac:dyDescent="0.3">
      <c r="J55" s="12" t="s">
        <v>139</v>
      </c>
      <c r="K55">
        <f>SUM(K2:K53)</f>
        <v>84</v>
      </c>
    </row>
    <row r="56" spans="10:11" x14ac:dyDescent="0.3">
      <c r="J56" s="12" t="s">
        <v>140</v>
      </c>
      <c r="K56">
        <f>COUNTIF(K2:K53, "&gt;0")</f>
        <v>29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47882-1E5E-4E52-8696-401907564684}"/>
</file>

<file path=customXml/itemProps2.xml><?xml version="1.0" encoding="utf-8"?>
<ds:datastoreItem xmlns:ds="http://schemas.openxmlformats.org/officeDocument/2006/customXml" ds:itemID="{1C2F735F-2C1E-4C41-AFC2-172B7422BFB8}">
  <ds:schemaRefs>
    <ds:schemaRef ds:uri="55dde7c9-3b5d-4ded-a0e2-c9fb6a3d8788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17BF5C8-1A9E-4B6C-A906-BB60863826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Rhonda Lagois</cp:lastModifiedBy>
  <cp:revision/>
  <dcterms:created xsi:type="dcterms:W3CDTF">2022-05-19T17:55:56Z</dcterms:created>
  <dcterms:modified xsi:type="dcterms:W3CDTF">2026-02-10T14:17:50Z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