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rowleaf1-my.sharepoint.com/personal/emily_middleton_myarrowleaf_org/Documents/CC Programmatic/Program Tracking/Program Reports/ROSC/Monthly Reports/"/>
    </mc:Choice>
  </mc:AlternateContent>
  <xr:revisionPtr revIDLastSave="0" documentId="8_{683BF93D-BB7A-4BC6-B2FA-591D3654501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<sst xmlns="http://schemas.openxmlformats.org/spreadsheetml/2006/main" count="265" uniqueCount="165">
  <si>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</si>
  <si>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</si>
  <si>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</si>
  <si>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</si>
  <si>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</si>
  <si>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</si>
  <si>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</si>
  <si>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</si>
  <si>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</si>
  <si>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</si>
  <si>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</si>
  <si>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</si>
  <si>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</si>
  <si>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</si>
  <si>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</si>
  <si>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</si>
  <si>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</si>
  <si>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</si>
  <si>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</si>
  <si>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</si>
  <si>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</si>
  <si>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</si>
  <si>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</si>
  <si>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</si>
  <si>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</si>
  <si>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</si>
  <si>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</si>
  <si>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</si>
  <si>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Beverly Holland</t>
  </si>
  <si>
    <t>Recovery Supports: Other</t>
  </si>
  <si>
    <t xml:space="preserve">Region 5 Statewide ROSC </t>
  </si>
  <si>
    <t>Serena Smith</t>
  </si>
  <si>
    <t>PLE: Substance Use</t>
  </si>
  <si>
    <t>RH</t>
  </si>
  <si>
    <t>Ashley Smith</t>
  </si>
  <si>
    <t>Treatment: Local Provider</t>
  </si>
  <si>
    <t>Center Stone</t>
  </si>
  <si>
    <t>Christina Ancira</t>
  </si>
  <si>
    <t>Healthcare: Other</t>
  </si>
  <si>
    <t>IDHS-Choate</t>
  </si>
  <si>
    <t>Tor Neal</t>
  </si>
  <si>
    <t>Service Providers: Other</t>
  </si>
  <si>
    <t>Arrowleaf</t>
  </si>
  <si>
    <t>Kent Young</t>
  </si>
  <si>
    <t>Faith-based: Ministerial Alliance</t>
  </si>
  <si>
    <t>Alliance of Churches</t>
  </si>
  <si>
    <t>Samantha Carver</t>
  </si>
  <si>
    <t>Kelly Johnson</t>
  </si>
  <si>
    <t>Emily Middleton</t>
  </si>
  <si>
    <t xml:space="preserve">Aaron Seibert </t>
  </si>
  <si>
    <t>Centerstone</t>
  </si>
  <si>
    <t>Christina Manchen</t>
  </si>
  <si>
    <t>Treatment:  Other</t>
  </si>
  <si>
    <t xml:space="preserve">Centerstone </t>
  </si>
  <si>
    <t xml:space="preserve">Sherry Reichert </t>
  </si>
  <si>
    <t>TASC</t>
  </si>
  <si>
    <t>Jenny Provo</t>
  </si>
  <si>
    <t xml:space="preserve">Cammy Duggins </t>
  </si>
  <si>
    <t xml:space="preserve">Arrowleaf </t>
  </si>
  <si>
    <t xml:space="preserve">Trina Martin </t>
  </si>
  <si>
    <t>Julia Thrower</t>
  </si>
  <si>
    <t>Education: Local K-12</t>
  </si>
  <si>
    <t>Dongola High Nurse</t>
  </si>
  <si>
    <t>Amber Mulkins</t>
  </si>
  <si>
    <t>Leah Naraine</t>
  </si>
  <si>
    <t>Service Providers: Harm Reduction</t>
  </si>
  <si>
    <t>OMNI Youth Services</t>
  </si>
  <si>
    <t>Callie Buchanan</t>
  </si>
  <si>
    <t>Comwell</t>
  </si>
  <si>
    <t>Maisie Stewart</t>
  </si>
  <si>
    <t>Volunteer: Other</t>
  </si>
  <si>
    <t>Community Member</t>
  </si>
  <si>
    <t>Rachel Chruszczyk</t>
  </si>
  <si>
    <t>Youth-Serving: Local Prevention Providers</t>
  </si>
  <si>
    <t>Preent Child Abuse Illinois</t>
  </si>
  <si>
    <t>Baylie Denny</t>
  </si>
  <si>
    <t>Healthcare: County Health Department</t>
  </si>
  <si>
    <t>S7HD</t>
  </si>
  <si>
    <t>Dan Martinez</t>
  </si>
  <si>
    <t>PLE/Arrowleaf</t>
  </si>
  <si>
    <t>Briana Wade</t>
  </si>
  <si>
    <t>Aetna</t>
  </si>
  <si>
    <t>Brent Van Ham</t>
  </si>
  <si>
    <t>SIU School of Medicine</t>
  </si>
  <si>
    <t>Amy Tripp</t>
  </si>
  <si>
    <t>Youth-Serving: Other</t>
  </si>
  <si>
    <t>DCFS</t>
  </si>
  <si>
    <t>Haley Hopkins</t>
  </si>
  <si>
    <t>Prevention First</t>
  </si>
  <si>
    <t>Rochelle Morgan</t>
  </si>
  <si>
    <t>CHESI</t>
  </si>
  <si>
    <t>Megan Edmondson</t>
  </si>
  <si>
    <t>Deb Beckmann</t>
  </si>
  <si>
    <t>Statewide ROSC</t>
  </si>
  <si>
    <t>Quinn McBride</t>
  </si>
  <si>
    <t>Arrowleaf MHAT</t>
  </si>
  <si>
    <t>Jayson Holland</t>
  </si>
  <si>
    <t>Marci Malnar</t>
  </si>
  <si>
    <t>Kim Thorwegen</t>
  </si>
  <si>
    <t>PECaD</t>
  </si>
  <si>
    <t>Jessica Atkinson</t>
  </si>
  <si>
    <t>Angela Towne</t>
  </si>
  <si>
    <t>Jessica Bradshaw</t>
  </si>
  <si>
    <t>Service Providers: Violence Prevention</t>
  </si>
  <si>
    <t>The Network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</si>
  <si>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</si>
  <si>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</si>
  <si>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</si>
  <si>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</si>
  <si>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</si>
  <si>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</si>
  <si>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</si>
  <si>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</si>
  <si>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</si>
  <si>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</si>
  <si>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</si>
  <si>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</si>
  <si>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</si>
  <si>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Business: Other</t>
  </si>
  <si>
    <t>Faith-based Groups</t>
  </si>
  <si>
    <t>Faith-based: Local Pastor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</si>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</sst>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/>
    </row>
    <row r="2" spans="1:2" ht="33" customHeight="1">
      <c r="A2" s="2" t="s">
        <v>1</v>
      </c>
      <c r="B2" s="11"/>
    </row>
    <row r="3" spans="1:2" ht="33" customHeight="1">
      <c r="A3" s="5" t="s">
        <v>2</v>
      </c>
      <c r="B3" s="10"/>
    </row>
    <row r="4" spans="1:2" ht="33" customHeight="1">
      <c r="A4" s="2" t="s">
        <v>3</v>
      </c>
      <c r="B4" s="11"/>
    </row>
    <row r="5" spans="1:2" ht="33" customHeight="1">
      <c r="A5" s="5" t="s">
        <v>4</v>
      </c>
      <c r="B5" s="10"/>
    </row>
    <row r="6" spans="1:2" ht="33" customHeight="1">
      <c r="A6" s="2" t="s">
        <v>5</v>
      </c>
      <c r="B6" s="11"/>
    </row>
    <row r="7" spans="1:2" ht="33" customHeight="1">
      <c r="A7" s="5" t="s">
        <v>6</v>
      </c>
      <c r="B7" s="10"/>
    </row>
    <row r="8" spans="1:2" ht="33" customHeight="1">
      <c r="A8" s="3" t="s">
        <v>7</v>
      </c>
      <c r="B8" s="11"/>
    </row>
    <row r="9" spans="1:2" ht="33" customHeight="1">
      <c r="A9" s="5" t="s">
        <v>8</v>
      </c>
      <c r="B9" s="10"/>
    </row>
    <row r="10" spans="1:2" ht="33" customHeight="1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7" zoomScale="80" zoomScaleNormal="80" workbookViewId="0">
      <selection activeCell="P11" sqref="P11"/>
    </sheetView>
  </sheetViews>
  <sheetFormatPr defaultRowHeight="15.7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32.25" thickBot="1">
      <c r="A2" s="13" t="s">
        <v>28</v>
      </c>
      <c r="B2" s="15">
        <v>45036</v>
      </c>
      <c r="C2" s="21" t="s">
        <v>29</v>
      </c>
      <c r="D2" s="13" t="s">
        <v>30</v>
      </c>
      <c r="E2" s="12">
        <v>1</v>
      </c>
      <c r="F2" s="12">
        <v>1</v>
      </c>
      <c r="G2" s="12"/>
      <c r="H2" s="12"/>
      <c r="I2" s="12"/>
      <c r="J2" s="12"/>
      <c r="K2" s="12"/>
      <c r="L2" s="12"/>
      <c r="M2" s="12"/>
      <c r="N2" s="12"/>
      <c r="O2" s="12">
        <v>1</v>
      </c>
      <c r="P2" s="12">
        <v>1</v>
      </c>
      <c r="Q2" s="4">
        <f>SUM(E2:P2)</f>
        <v>4</v>
      </c>
      <c r="R2" s="22"/>
    </row>
    <row r="3" spans="1:18" ht="16.5" thickBot="1">
      <c r="A3" s="13" t="s">
        <v>31</v>
      </c>
      <c r="B3" s="15">
        <v>45036</v>
      </c>
      <c r="C3" s="21" t="s">
        <v>32</v>
      </c>
      <c r="D3" s="13" t="s">
        <v>33</v>
      </c>
      <c r="E3" s="12">
        <v>1</v>
      </c>
      <c r="F3" s="12">
        <v>1</v>
      </c>
      <c r="G3" s="12">
        <v>1</v>
      </c>
      <c r="H3" s="12"/>
      <c r="I3" s="12">
        <v>1</v>
      </c>
      <c r="J3" s="12"/>
      <c r="K3" s="12">
        <v>1</v>
      </c>
      <c r="L3" s="12"/>
      <c r="M3" s="12"/>
      <c r="N3" s="12"/>
      <c r="O3" s="12"/>
      <c r="P3" s="12"/>
      <c r="Q3" s="4">
        <f>SUM(E3:P3)</f>
        <v>5</v>
      </c>
      <c r="R3" s="22"/>
    </row>
    <row r="4" spans="1:18" ht="32.25" thickBot="1">
      <c r="A4" s="13" t="s">
        <v>34</v>
      </c>
      <c r="B4" s="15">
        <v>45071</v>
      </c>
      <c r="C4" s="21" t="s">
        <v>35</v>
      </c>
      <c r="D4" s="13" t="s">
        <v>36</v>
      </c>
      <c r="E4" s="12">
        <v>1</v>
      </c>
      <c r="F4" s="12">
        <v>1</v>
      </c>
      <c r="G4" s="12">
        <v>1</v>
      </c>
      <c r="H4" s="12"/>
      <c r="I4" s="12">
        <v>1</v>
      </c>
      <c r="J4" s="12">
        <v>1</v>
      </c>
      <c r="K4" s="12">
        <v>1</v>
      </c>
      <c r="L4" s="12">
        <v>1</v>
      </c>
      <c r="M4" s="12"/>
      <c r="N4" s="12"/>
      <c r="O4" s="12"/>
      <c r="P4" s="12"/>
      <c r="Q4" s="4">
        <f t="shared" ref="Q4:Q67" si="0">SUM(E4:P4)</f>
        <v>7</v>
      </c>
      <c r="R4" s="22"/>
    </row>
    <row r="5" spans="1:18" ht="16.5" thickBot="1">
      <c r="A5" s="13" t="s">
        <v>37</v>
      </c>
      <c r="B5" s="15">
        <v>45099</v>
      </c>
      <c r="C5" s="21" t="s">
        <v>38</v>
      </c>
      <c r="D5" s="13" t="s">
        <v>39</v>
      </c>
      <c r="E5" s="12"/>
      <c r="F5" s="12">
        <v>1</v>
      </c>
      <c r="G5" s="12"/>
      <c r="H5" s="12"/>
      <c r="I5" s="12"/>
      <c r="J5" s="12"/>
      <c r="K5" s="12"/>
      <c r="L5" s="12">
        <v>1</v>
      </c>
      <c r="M5" s="12">
        <v>1</v>
      </c>
      <c r="N5" s="12">
        <v>1</v>
      </c>
      <c r="O5" s="12"/>
      <c r="P5" s="12"/>
      <c r="Q5" s="4">
        <f t="shared" si="0"/>
        <v>4</v>
      </c>
      <c r="R5" s="22"/>
    </row>
    <row r="6" spans="1:18" ht="32.25" thickBot="1">
      <c r="A6" s="13" t="s">
        <v>40</v>
      </c>
      <c r="B6" s="15">
        <v>45197</v>
      </c>
      <c r="C6" s="21" t="s">
        <v>41</v>
      </c>
      <c r="D6" s="13" t="s">
        <v>42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/>
      <c r="M6" s="12"/>
      <c r="N6" s="12"/>
      <c r="O6" s="12"/>
      <c r="P6" s="12"/>
      <c r="Q6" s="4">
        <f t="shared" si="0"/>
        <v>7</v>
      </c>
      <c r="R6" s="22"/>
    </row>
    <row r="7" spans="1:18" ht="32.25" thickBot="1">
      <c r="A7" s="13" t="s">
        <v>43</v>
      </c>
      <c r="B7" s="15">
        <v>45197</v>
      </c>
      <c r="C7" s="21" t="s">
        <v>44</v>
      </c>
      <c r="D7" s="13" t="s">
        <v>45</v>
      </c>
      <c r="E7" s="12"/>
      <c r="F7" s="12">
        <v>1</v>
      </c>
      <c r="G7" s="12">
        <v>1</v>
      </c>
      <c r="H7" s="12">
        <v>1</v>
      </c>
      <c r="I7" s="12">
        <v>1</v>
      </c>
      <c r="J7" s="12"/>
      <c r="K7" s="12"/>
      <c r="L7" s="12"/>
      <c r="M7" s="12">
        <v>1</v>
      </c>
      <c r="N7" s="12"/>
      <c r="O7" s="12"/>
      <c r="P7" s="12"/>
      <c r="Q7" s="4">
        <f t="shared" si="0"/>
        <v>5</v>
      </c>
      <c r="R7" s="22"/>
    </row>
    <row r="8" spans="1:18" ht="16.5" thickBot="1">
      <c r="A8" s="13" t="s">
        <v>46</v>
      </c>
      <c r="B8" s="15">
        <v>45288</v>
      </c>
      <c r="C8" s="21" t="s">
        <v>32</v>
      </c>
      <c r="D8" s="13" t="s">
        <v>42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/>
      <c r="K8" s="12"/>
      <c r="L8" s="12"/>
      <c r="M8" s="12"/>
      <c r="N8" s="12"/>
      <c r="O8" s="12"/>
      <c r="P8" s="12"/>
      <c r="Q8" s="4">
        <f t="shared" si="0"/>
        <v>5</v>
      </c>
      <c r="R8" s="22"/>
    </row>
    <row r="9" spans="1:18" ht="32.25" thickBot="1">
      <c r="A9" s="13" t="s">
        <v>47</v>
      </c>
      <c r="B9" s="15">
        <v>45288</v>
      </c>
      <c r="C9" s="21" t="s">
        <v>41</v>
      </c>
      <c r="D9" s="13" t="s">
        <v>42</v>
      </c>
      <c r="E9" s="12">
        <v>1</v>
      </c>
      <c r="F9" s="12"/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32.25" thickBot="1">
      <c r="A10" s="13" t="s">
        <v>48</v>
      </c>
      <c r="B10" s="15">
        <v>45288</v>
      </c>
      <c r="C10" s="21" t="s">
        <v>41</v>
      </c>
      <c r="D10" s="13" t="s">
        <v>42</v>
      </c>
      <c r="E10" s="12"/>
      <c r="F10" s="12"/>
      <c r="G10" s="12"/>
      <c r="H10" s="12"/>
      <c r="I10" s="12"/>
      <c r="J10" s="12"/>
      <c r="K10" s="12"/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4">
        <f t="shared" si="0"/>
        <v>5</v>
      </c>
      <c r="R10" s="22"/>
    </row>
    <row r="11" spans="1:18" ht="32.25" thickBot="1">
      <c r="A11" s="13" t="s">
        <v>49</v>
      </c>
      <c r="B11" s="15">
        <v>45526</v>
      </c>
      <c r="C11" s="21" t="s">
        <v>29</v>
      </c>
      <c r="D11" s="13" t="s">
        <v>50</v>
      </c>
      <c r="E11" s="12"/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1</v>
      </c>
      <c r="R11" s="22"/>
    </row>
    <row r="12" spans="1:18" ht="16.5" thickBot="1">
      <c r="A12" s="13" t="s">
        <v>51</v>
      </c>
      <c r="B12" s="15">
        <v>45526</v>
      </c>
      <c r="C12" s="21" t="s">
        <v>52</v>
      </c>
      <c r="D12" s="13" t="s">
        <v>53</v>
      </c>
      <c r="E12" s="12"/>
      <c r="F12" s="12">
        <v>1</v>
      </c>
      <c r="G12" s="12"/>
      <c r="H12" s="12"/>
      <c r="I12" s="12"/>
      <c r="J12" s="12">
        <v>1</v>
      </c>
      <c r="K12" s="12">
        <v>1</v>
      </c>
      <c r="L12" s="12"/>
      <c r="M12" s="12"/>
      <c r="N12" s="12"/>
      <c r="O12" s="12"/>
      <c r="P12" s="12"/>
      <c r="Q12" s="4">
        <f t="shared" si="0"/>
        <v>3</v>
      </c>
      <c r="R12" s="22"/>
    </row>
    <row r="13" spans="1:18" ht="32.25" thickBot="1">
      <c r="A13" s="13" t="s">
        <v>54</v>
      </c>
      <c r="B13" s="15">
        <v>45561</v>
      </c>
      <c r="C13" s="21" t="s">
        <v>29</v>
      </c>
      <c r="D13" s="13" t="s">
        <v>55</v>
      </c>
      <c r="E13" s="12"/>
      <c r="F13" s="12"/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1</v>
      </c>
      <c r="R13" s="22"/>
    </row>
    <row r="14" spans="1:18" ht="32.25" thickBot="1">
      <c r="A14" s="13" t="s">
        <v>56</v>
      </c>
      <c r="B14" s="15">
        <v>45561</v>
      </c>
      <c r="C14" s="21" t="s">
        <v>29</v>
      </c>
      <c r="D14" s="13" t="s">
        <v>55</v>
      </c>
      <c r="E14" s="12"/>
      <c r="F14" s="12"/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1</v>
      </c>
      <c r="R14" s="22"/>
    </row>
    <row r="15" spans="1:18" ht="32.25" thickBot="1">
      <c r="A15" s="13" t="s">
        <v>57</v>
      </c>
      <c r="B15" s="15">
        <v>45288</v>
      </c>
      <c r="C15" s="21" t="s">
        <v>41</v>
      </c>
      <c r="D15" s="13" t="s">
        <v>58</v>
      </c>
      <c r="E15" s="12"/>
      <c r="F15" s="12"/>
      <c r="G15" s="12"/>
      <c r="H15" s="12"/>
      <c r="I15" s="12">
        <v>1</v>
      </c>
      <c r="J15" s="12"/>
      <c r="K15" s="12"/>
      <c r="L15" s="12"/>
      <c r="M15" s="12"/>
      <c r="N15" s="12">
        <v>1</v>
      </c>
      <c r="O15" s="12"/>
      <c r="P15" s="12">
        <v>1</v>
      </c>
      <c r="Q15" s="4">
        <f t="shared" si="0"/>
        <v>3</v>
      </c>
      <c r="R15" s="22"/>
    </row>
    <row r="16" spans="1:18" ht="32.25" thickBot="1">
      <c r="A16" s="13" t="s">
        <v>59</v>
      </c>
      <c r="B16" s="15">
        <v>45344</v>
      </c>
      <c r="C16" s="21" t="s">
        <v>41</v>
      </c>
      <c r="D16" s="13" t="s">
        <v>58</v>
      </c>
      <c r="E16" s="12"/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/>
      <c r="L16" s="12"/>
      <c r="M16" s="12"/>
      <c r="N16" s="12"/>
      <c r="O16" s="12"/>
      <c r="P16" s="12"/>
      <c r="Q16" s="4">
        <f t="shared" si="0"/>
        <v>5</v>
      </c>
      <c r="R16" s="22"/>
    </row>
    <row r="17" spans="1:18" ht="16.5" thickBot="1">
      <c r="A17" s="13" t="s">
        <v>60</v>
      </c>
      <c r="B17" s="15">
        <v>45197</v>
      </c>
      <c r="C17" s="21" t="s">
        <v>61</v>
      </c>
      <c r="D17" s="13" t="s">
        <v>62</v>
      </c>
      <c r="E17" s="12"/>
      <c r="F17" s="12"/>
      <c r="G17" s="12"/>
      <c r="H17" s="12"/>
      <c r="I17" s="12"/>
      <c r="J17" s="12"/>
      <c r="K17" s="12"/>
      <c r="L17" s="12">
        <v>1</v>
      </c>
      <c r="M17" s="12"/>
      <c r="N17" s="12"/>
      <c r="O17" s="12"/>
      <c r="P17" s="12"/>
      <c r="Q17" s="4">
        <f t="shared" si="0"/>
        <v>1</v>
      </c>
      <c r="R17" s="22"/>
    </row>
    <row r="18" spans="1:18" ht="16.5" thickBot="1">
      <c r="A18" s="13" t="s">
        <v>63</v>
      </c>
      <c r="B18" s="15">
        <v>45627</v>
      </c>
      <c r="C18" s="21" t="s">
        <v>32</v>
      </c>
      <c r="D18" s="13" t="s">
        <v>42</v>
      </c>
      <c r="E18" s="12"/>
      <c r="F18" s="12"/>
      <c r="G18" s="12"/>
      <c r="H18" s="12"/>
      <c r="I18" s="12"/>
      <c r="J18" s="12">
        <v>1</v>
      </c>
      <c r="K18" s="12">
        <v>1</v>
      </c>
      <c r="L18" s="12">
        <v>1</v>
      </c>
      <c r="M18" s="12">
        <v>1</v>
      </c>
      <c r="N18" s="12">
        <v>1</v>
      </c>
      <c r="O18" s="12"/>
      <c r="P18" s="12">
        <v>1</v>
      </c>
      <c r="Q18" s="4">
        <f t="shared" si="0"/>
        <v>6</v>
      </c>
      <c r="R18" s="22"/>
    </row>
    <row r="19" spans="1:18" ht="32.25" thickBot="1">
      <c r="A19" s="13" t="s">
        <v>64</v>
      </c>
      <c r="B19" s="15">
        <v>45658</v>
      </c>
      <c r="C19" s="21" t="s">
        <v>65</v>
      </c>
      <c r="D19" s="13" t="s">
        <v>66</v>
      </c>
      <c r="E19" s="12"/>
      <c r="F19" s="12"/>
      <c r="G19" s="12"/>
      <c r="H19" s="12"/>
      <c r="I19" s="12"/>
      <c r="J19" s="12"/>
      <c r="K19" s="12">
        <v>1</v>
      </c>
      <c r="L19" s="12"/>
      <c r="M19" s="12"/>
      <c r="N19" s="12"/>
      <c r="O19" s="12"/>
      <c r="P19" s="12"/>
      <c r="Q19" s="4">
        <f t="shared" si="0"/>
        <v>1</v>
      </c>
      <c r="R19" s="22"/>
    </row>
    <row r="20" spans="1:18" ht="16.5" thickBot="1">
      <c r="A20" s="13" t="s">
        <v>67</v>
      </c>
      <c r="B20" s="15">
        <v>45658</v>
      </c>
      <c r="C20" s="21" t="s">
        <v>52</v>
      </c>
      <c r="D20" s="13" t="s">
        <v>68</v>
      </c>
      <c r="E20" s="12"/>
      <c r="F20" s="12"/>
      <c r="G20" s="12"/>
      <c r="H20" s="12"/>
      <c r="I20" s="12"/>
      <c r="J20" s="12"/>
      <c r="K20" s="12">
        <v>1</v>
      </c>
      <c r="L20" s="12">
        <v>1</v>
      </c>
      <c r="M20" s="12">
        <v>1</v>
      </c>
      <c r="N20" s="12">
        <v>1</v>
      </c>
      <c r="O20" s="12"/>
      <c r="P20" s="12"/>
      <c r="Q20" s="4">
        <f t="shared" si="0"/>
        <v>4</v>
      </c>
      <c r="R20" s="22"/>
    </row>
    <row r="21" spans="1:18" ht="16.5" thickBot="1">
      <c r="A21" s="13" t="s">
        <v>69</v>
      </c>
      <c r="B21" s="15">
        <v>45658</v>
      </c>
      <c r="C21" s="21" t="s">
        <v>70</v>
      </c>
      <c r="D21" s="13" t="s">
        <v>71</v>
      </c>
      <c r="E21" s="12"/>
      <c r="F21" s="12"/>
      <c r="G21" s="12"/>
      <c r="H21" s="12"/>
      <c r="I21" s="12"/>
      <c r="J21" s="12"/>
      <c r="K21" s="12">
        <v>1</v>
      </c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32.25" thickBot="1">
      <c r="A22" s="13" t="s">
        <v>72</v>
      </c>
      <c r="B22" s="15">
        <v>45689</v>
      </c>
      <c r="C22" s="21" t="s">
        <v>73</v>
      </c>
      <c r="D22" s="13" t="s">
        <v>74</v>
      </c>
      <c r="E22" s="12"/>
      <c r="F22" s="12"/>
      <c r="G22" s="12"/>
      <c r="H22" s="12"/>
      <c r="I22" s="12"/>
      <c r="J22" s="12"/>
      <c r="K22" s="12"/>
      <c r="L22" s="12">
        <v>1</v>
      </c>
      <c r="M22" s="12"/>
      <c r="N22" s="12"/>
      <c r="O22" s="12">
        <v>1</v>
      </c>
      <c r="P22" s="12"/>
      <c r="Q22" s="4">
        <f t="shared" si="0"/>
        <v>2</v>
      </c>
      <c r="R22" s="22"/>
    </row>
    <row r="23" spans="1:18" ht="32.25" thickBot="1">
      <c r="A23" s="13" t="s">
        <v>75</v>
      </c>
      <c r="B23" s="15">
        <v>45689</v>
      </c>
      <c r="C23" s="21" t="s">
        <v>76</v>
      </c>
      <c r="D23" s="13" t="s">
        <v>77</v>
      </c>
      <c r="E23" s="12"/>
      <c r="F23" s="12"/>
      <c r="G23" s="12"/>
      <c r="H23" s="12"/>
      <c r="I23" s="12"/>
      <c r="J23" s="12"/>
      <c r="K23" s="12"/>
      <c r="L23" s="12">
        <v>1</v>
      </c>
      <c r="M23" s="12"/>
      <c r="N23" s="12">
        <v>1</v>
      </c>
      <c r="O23" s="12"/>
      <c r="P23" s="12"/>
      <c r="Q23" s="4">
        <f t="shared" si="0"/>
        <v>2</v>
      </c>
      <c r="R23" s="22"/>
    </row>
    <row r="24" spans="1:18" ht="16.5" thickBot="1">
      <c r="A24" s="13" t="s">
        <v>78</v>
      </c>
      <c r="B24" s="15">
        <v>45689</v>
      </c>
      <c r="C24" s="21" t="s">
        <v>32</v>
      </c>
      <c r="D24" s="13" t="s">
        <v>79</v>
      </c>
      <c r="E24" s="12"/>
      <c r="F24" s="12"/>
      <c r="G24" s="12"/>
      <c r="H24" s="12"/>
      <c r="I24" s="12"/>
      <c r="J24" s="12"/>
      <c r="K24" s="12"/>
      <c r="L24" s="12">
        <v>1</v>
      </c>
      <c r="M24" s="12">
        <v>1</v>
      </c>
      <c r="N24" s="12"/>
      <c r="O24" s="12">
        <v>1</v>
      </c>
      <c r="P24" s="12"/>
      <c r="Q24" s="4">
        <f t="shared" si="0"/>
        <v>3</v>
      </c>
      <c r="R24" s="22"/>
    </row>
    <row r="25" spans="1:18" ht="16.5">
      <c r="A25" s="13" t="s">
        <v>80</v>
      </c>
      <c r="B25" s="15">
        <v>45748</v>
      </c>
      <c r="C25" s="21" t="s">
        <v>38</v>
      </c>
      <c r="D25" s="13" t="s">
        <v>81</v>
      </c>
      <c r="E25" s="12"/>
      <c r="F25" s="12"/>
      <c r="G25" s="12"/>
      <c r="H25" s="12"/>
      <c r="I25" s="12"/>
      <c r="J25" s="12"/>
      <c r="K25" s="12"/>
      <c r="L25" s="12"/>
      <c r="M25" s="12"/>
      <c r="N25" s="12">
        <v>1</v>
      </c>
      <c r="O25" s="12"/>
      <c r="P25" s="12"/>
      <c r="Q25" s="4">
        <f t="shared" si="0"/>
        <v>1</v>
      </c>
      <c r="R25" s="22"/>
    </row>
    <row r="26" spans="1:18" ht="32.25">
      <c r="A26" s="13" t="s">
        <v>82</v>
      </c>
      <c r="B26" s="15">
        <v>45748</v>
      </c>
      <c r="C26" s="21" t="s">
        <v>65</v>
      </c>
      <c r="D26" s="13" t="s">
        <v>83</v>
      </c>
      <c r="E26" s="12"/>
      <c r="F26" s="12"/>
      <c r="G26" s="12"/>
      <c r="H26" s="12"/>
      <c r="I26" s="12"/>
      <c r="J26" s="12"/>
      <c r="K26" s="12"/>
      <c r="L26" s="12"/>
      <c r="M26" s="12"/>
      <c r="N26" s="12">
        <v>1</v>
      </c>
      <c r="O26" s="12"/>
      <c r="P26" s="12"/>
      <c r="Q26" s="4">
        <f t="shared" si="0"/>
        <v>1</v>
      </c>
      <c r="R26" s="22"/>
    </row>
    <row r="27" spans="1:18" ht="16.5">
      <c r="A27" s="13" t="s">
        <v>84</v>
      </c>
      <c r="B27" s="15">
        <v>45748</v>
      </c>
      <c r="C27" s="21" t="s">
        <v>85</v>
      </c>
      <c r="D27" s="13" t="s">
        <v>86</v>
      </c>
      <c r="E27" s="12"/>
      <c r="F27" s="12"/>
      <c r="G27" s="12"/>
      <c r="H27" s="12"/>
      <c r="I27" s="12"/>
      <c r="J27" s="12"/>
      <c r="K27" s="12"/>
      <c r="L27" s="12"/>
      <c r="M27" s="12"/>
      <c r="N27" s="12">
        <v>1</v>
      </c>
      <c r="O27" s="12">
        <v>1</v>
      </c>
      <c r="P27" s="12"/>
      <c r="Q27" s="4">
        <f t="shared" si="0"/>
        <v>2</v>
      </c>
      <c r="R27" s="22"/>
    </row>
    <row r="28" spans="1:18" ht="32.25">
      <c r="A28" s="13" t="s">
        <v>87</v>
      </c>
      <c r="B28" s="15">
        <v>45778</v>
      </c>
      <c r="C28" s="21" t="s">
        <v>73</v>
      </c>
      <c r="D28" s="13" t="s">
        <v>88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>
        <v>1</v>
      </c>
      <c r="P28" s="12">
        <v>1</v>
      </c>
      <c r="Q28" s="4">
        <f t="shared" si="0"/>
        <v>2</v>
      </c>
      <c r="R28" s="22"/>
    </row>
    <row r="29" spans="1:18" ht="16.5">
      <c r="A29" s="13" t="s">
        <v>89</v>
      </c>
      <c r="B29" s="15">
        <v>45778</v>
      </c>
      <c r="C29" s="21" t="s">
        <v>38</v>
      </c>
      <c r="D29" s="13" t="s">
        <v>90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v>1</v>
      </c>
      <c r="P29" s="12">
        <v>1</v>
      </c>
      <c r="Q29" s="4">
        <f t="shared" si="0"/>
        <v>2</v>
      </c>
      <c r="R29" s="22"/>
    </row>
    <row r="30" spans="1:18" ht="32.25">
      <c r="A30" s="13" t="s">
        <v>91</v>
      </c>
      <c r="B30" s="15">
        <v>45778</v>
      </c>
      <c r="C30" s="21" t="s">
        <v>73</v>
      </c>
      <c r="D30" s="13" t="s">
        <v>88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>
        <v>1</v>
      </c>
      <c r="P30" s="12"/>
      <c r="Q30" s="4">
        <f t="shared" si="0"/>
        <v>1</v>
      </c>
      <c r="R30" s="22"/>
    </row>
    <row r="31" spans="1:18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32.25">
      <c r="A32" s="13" t="s">
        <v>92</v>
      </c>
      <c r="B32" s="15">
        <v>45778</v>
      </c>
      <c r="C32" s="21" t="s">
        <v>29</v>
      </c>
      <c r="D32" s="13" t="s">
        <v>93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>
        <v>1</v>
      </c>
      <c r="P32" s="12">
        <v>1</v>
      </c>
      <c r="Q32" s="4">
        <f t="shared" si="0"/>
        <v>2</v>
      </c>
      <c r="R32" s="22"/>
    </row>
    <row r="33" spans="1:18" ht="16.5">
      <c r="A33" s="13" t="s">
        <v>94</v>
      </c>
      <c r="B33" s="15">
        <v>45778</v>
      </c>
      <c r="C33" s="21" t="s">
        <v>41</v>
      </c>
      <c r="D33" s="13" t="s">
        <v>95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>
        <v>1</v>
      </c>
      <c r="P33" s="12"/>
      <c r="Q33" s="4">
        <f t="shared" si="0"/>
        <v>1</v>
      </c>
      <c r="R33" s="22"/>
    </row>
    <row r="34" spans="1:18" ht="16.5">
      <c r="A34" s="13" t="s">
        <v>96</v>
      </c>
      <c r="B34" s="15">
        <v>45778</v>
      </c>
      <c r="C34" s="21" t="s">
        <v>32</v>
      </c>
      <c r="D34" s="13" t="s">
        <v>42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>
        <v>1</v>
      </c>
      <c r="P34" s="12"/>
      <c r="Q34" s="4">
        <f t="shared" si="0"/>
        <v>1</v>
      </c>
      <c r="R34" s="22"/>
    </row>
    <row r="35" spans="1:18" ht="32.25">
      <c r="A35" s="13" t="s">
        <v>97</v>
      </c>
      <c r="B35" s="15">
        <v>45809</v>
      </c>
      <c r="C35" s="21" t="s">
        <v>73</v>
      </c>
      <c r="D35" s="13" t="s">
        <v>86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>
        <v>1</v>
      </c>
      <c r="Q35" s="4">
        <f t="shared" si="0"/>
        <v>1</v>
      </c>
      <c r="R35" s="22"/>
    </row>
    <row r="36" spans="1:18" ht="16.5">
      <c r="A36" s="13" t="s">
        <v>98</v>
      </c>
      <c r="B36" s="15">
        <v>45809</v>
      </c>
      <c r="C36" s="21" t="s">
        <v>38</v>
      </c>
      <c r="D36" s="13" t="s">
        <v>99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>
        <v>1</v>
      </c>
      <c r="Q36" s="4">
        <f t="shared" si="0"/>
        <v>1</v>
      </c>
      <c r="R36" s="22"/>
    </row>
    <row r="37" spans="1:18" ht="32.25">
      <c r="A37" s="13" t="s">
        <v>100</v>
      </c>
      <c r="B37" s="15">
        <v>45809</v>
      </c>
      <c r="C37" s="21" t="s">
        <v>73</v>
      </c>
      <c r="D37" s="13" t="s">
        <v>86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>
        <v>1</v>
      </c>
      <c r="Q37" s="4">
        <f t="shared" si="0"/>
        <v>1</v>
      </c>
      <c r="R37" s="22"/>
    </row>
    <row r="38" spans="1:18" ht="32.25">
      <c r="A38" s="13" t="s">
        <v>101</v>
      </c>
      <c r="B38" s="15">
        <v>45809</v>
      </c>
      <c r="C38" s="21" t="s">
        <v>65</v>
      </c>
      <c r="D38" s="13" t="s">
        <v>83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>
        <v>1</v>
      </c>
      <c r="Q38" s="4">
        <f t="shared" si="0"/>
        <v>1</v>
      </c>
      <c r="R38" s="22"/>
    </row>
    <row r="39" spans="1:18" ht="32.25">
      <c r="A39" s="13" t="s">
        <v>102</v>
      </c>
      <c r="B39" s="15">
        <v>45809</v>
      </c>
      <c r="C39" s="21" t="s">
        <v>103</v>
      </c>
      <c r="D39" s="13" t="s">
        <v>104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>
        <v>1</v>
      </c>
      <c r="Q39" s="4">
        <f t="shared" si="0"/>
        <v>1</v>
      </c>
      <c r="R39" s="22"/>
    </row>
    <row r="40" spans="1:18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5" thickBot="1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5" thickBot="1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5" thickBot="1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5" thickBot="1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5" thickBot="1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105</v>
      </c>
      <c r="B1" s="28"/>
      <c r="C1" s="29"/>
      <c r="D1" s="29"/>
      <c r="E1" s="29"/>
      <c r="F1" s="30"/>
      <c r="J1" t="s">
        <v>106</v>
      </c>
      <c r="K1" t="s">
        <v>107</v>
      </c>
    </row>
    <row r="2" spans="1:11" ht="39.950000000000003" customHeight="1">
      <c r="A2" s="6" t="s">
        <v>12</v>
      </c>
      <c r="B2" s="26" t="s">
        <v>108</v>
      </c>
      <c r="C2" s="27"/>
      <c r="D2" s="27"/>
      <c r="E2" s="27"/>
      <c r="F2" s="31"/>
      <c r="J2" s="9" t="s">
        <v>109</v>
      </c>
      <c r="K2">
        <f>COUNTIF('2. ROSC Active'!C2:C251,J2)</f>
        <v>0</v>
      </c>
    </row>
    <row r="3" spans="1:11" ht="39.950000000000003" customHeight="1">
      <c r="A3" s="25" t="s">
        <v>110</v>
      </c>
      <c r="B3" s="24" t="s">
        <v>32</v>
      </c>
      <c r="C3" s="24" t="s">
        <v>111</v>
      </c>
      <c r="D3" s="24" t="s">
        <v>112</v>
      </c>
      <c r="E3" s="24"/>
      <c r="F3" s="23"/>
      <c r="J3" s="9" t="s">
        <v>113</v>
      </c>
      <c r="K3">
        <f>COUNTIF('2. ROSC Active'!C2:C251,J3)</f>
        <v>0</v>
      </c>
    </row>
    <row r="4" spans="1:11" ht="39.950000000000003" customHeight="1">
      <c r="A4" s="1" t="s">
        <v>114</v>
      </c>
      <c r="B4" s="6" t="s">
        <v>115</v>
      </c>
      <c r="C4" s="6" t="s">
        <v>116</v>
      </c>
      <c r="D4" s="6" t="s">
        <v>117</v>
      </c>
      <c r="E4" s="6" t="s">
        <v>29</v>
      </c>
      <c r="F4" s="7"/>
      <c r="J4" s="9" t="s">
        <v>118</v>
      </c>
      <c r="K4">
        <f>COUNTIF('2. ROSC Active'!C2:C251,J4)</f>
        <v>0</v>
      </c>
    </row>
    <row r="5" spans="1:11" ht="39.950000000000003" customHeight="1">
      <c r="A5" s="1" t="s">
        <v>119</v>
      </c>
      <c r="B5" s="6" t="s">
        <v>120</v>
      </c>
      <c r="C5" s="6" t="s">
        <v>44</v>
      </c>
      <c r="D5" s="6" t="s">
        <v>121</v>
      </c>
      <c r="E5" s="6"/>
      <c r="F5" s="7"/>
      <c r="J5" s="9" t="s">
        <v>122</v>
      </c>
      <c r="K5">
        <f>COUNTIF('2. ROSC Active'!C2:C251,J5)</f>
        <v>0</v>
      </c>
    </row>
    <row r="6" spans="1:11" ht="39.950000000000003" customHeight="1">
      <c r="A6" s="1" t="s">
        <v>123</v>
      </c>
      <c r="B6" s="6" t="s">
        <v>124</v>
      </c>
      <c r="C6" s="6" t="s">
        <v>125</v>
      </c>
      <c r="D6" s="6" t="s">
        <v>126</v>
      </c>
      <c r="E6" s="6"/>
      <c r="F6" s="7"/>
      <c r="J6" s="9" t="s">
        <v>61</v>
      </c>
      <c r="K6">
        <f>COUNTIF('2. ROSC Active'!C2:C251,J6)</f>
        <v>1</v>
      </c>
    </row>
    <row r="7" spans="1:11" ht="51" customHeight="1">
      <c r="A7" s="1" t="s">
        <v>127</v>
      </c>
      <c r="B7" s="6" t="s">
        <v>128</v>
      </c>
      <c r="C7" s="6" t="s">
        <v>129</v>
      </c>
      <c r="D7" s="6" t="s">
        <v>130</v>
      </c>
      <c r="E7" s="6" t="s">
        <v>103</v>
      </c>
      <c r="F7" s="6" t="s">
        <v>41</v>
      </c>
      <c r="J7" s="9" t="s">
        <v>131</v>
      </c>
      <c r="K7">
        <f>COUNTIF('2. ROSC Active'!C2:C251,J7)</f>
        <v>0</v>
      </c>
    </row>
    <row r="8" spans="1:11" ht="48.75" customHeight="1">
      <c r="A8" s="1" t="s">
        <v>132</v>
      </c>
      <c r="B8" s="6" t="s">
        <v>133</v>
      </c>
      <c r="C8" s="6" t="s">
        <v>134</v>
      </c>
      <c r="D8" s="24" t="s">
        <v>135</v>
      </c>
      <c r="E8" s="6" t="s">
        <v>136</v>
      </c>
      <c r="F8" s="6" t="s">
        <v>137</v>
      </c>
      <c r="J8" s="9" t="s">
        <v>138</v>
      </c>
      <c r="K8">
        <f>COUNTIF('2. ROSC Active'!C2:C251,J8)</f>
        <v>0</v>
      </c>
    </row>
    <row r="9" spans="1:11" ht="47.25" customHeight="1">
      <c r="A9" s="1" t="s">
        <v>139</v>
      </c>
      <c r="B9" s="6" t="s">
        <v>35</v>
      </c>
      <c r="C9" s="6" t="s">
        <v>140</v>
      </c>
      <c r="D9" s="6" t="s">
        <v>141</v>
      </c>
      <c r="E9" s="6" t="s">
        <v>52</v>
      </c>
      <c r="F9" s="7"/>
      <c r="J9" s="9" t="s">
        <v>120</v>
      </c>
      <c r="K9">
        <f>COUNTIF('2. ROSC Active'!C2:C251,J9)</f>
        <v>0</v>
      </c>
    </row>
    <row r="10" spans="1:11" ht="39.950000000000003" customHeight="1">
      <c r="A10" s="1" t="s">
        <v>142</v>
      </c>
      <c r="B10" s="6" t="s">
        <v>143</v>
      </c>
      <c r="C10" s="6" t="s">
        <v>144</v>
      </c>
      <c r="D10" s="6" t="s">
        <v>76</v>
      </c>
      <c r="E10" s="6" t="s">
        <v>38</v>
      </c>
      <c r="F10" s="7"/>
      <c r="J10" s="9" t="s">
        <v>44</v>
      </c>
      <c r="K10">
        <f>COUNTIF('2. ROSC Active'!C2:C251,J10)</f>
        <v>1</v>
      </c>
    </row>
    <row r="11" spans="1:11" ht="54.75" customHeight="1">
      <c r="A11" s="1" t="s">
        <v>145</v>
      </c>
      <c r="B11" s="6" t="s">
        <v>146</v>
      </c>
      <c r="C11" s="6" t="s">
        <v>147</v>
      </c>
      <c r="D11" s="6" t="s">
        <v>148</v>
      </c>
      <c r="E11" s="6" t="s">
        <v>149</v>
      </c>
      <c r="F11" s="6" t="s">
        <v>150</v>
      </c>
      <c r="J11" s="9" t="s">
        <v>121</v>
      </c>
      <c r="K11">
        <f>COUNTIF('2. ROSC Active'!C2:C251,J11)</f>
        <v>0</v>
      </c>
    </row>
    <row r="12" spans="1:11" ht="39.950000000000003" customHeight="1">
      <c r="A12" s="1" t="s">
        <v>151</v>
      </c>
      <c r="B12" s="6" t="s">
        <v>152</v>
      </c>
      <c r="C12" s="6" t="s">
        <v>153</v>
      </c>
      <c r="D12" s="6" t="s">
        <v>154</v>
      </c>
      <c r="E12" s="6" t="s">
        <v>155</v>
      </c>
      <c r="F12" s="7"/>
      <c r="J12" s="9" t="s">
        <v>125</v>
      </c>
      <c r="K12">
        <f>COUNTIF('2. ROSC Active'!C2:C251,J12)</f>
        <v>0</v>
      </c>
    </row>
    <row r="13" spans="1:11" ht="39.950000000000003" customHeight="1">
      <c r="A13" s="1" t="s">
        <v>156</v>
      </c>
      <c r="B13" s="6" t="s">
        <v>157</v>
      </c>
      <c r="C13" s="6" t="s">
        <v>70</v>
      </c>
      <c r="D13" s="6"/>
      <c r="E13" s="6"/>
      <c r="F13" s="7"/>
      <c r="J13" s="9" t="s">
        <v>126</v>
      </c>
      <c r="K13">
        <f>COUNTIF('2. ROSC Active'!C2:C251,J13)</f>
        <v>0</v>
      </c>
    </row>
    <row r="14" spans="1:11" ht="39.950000000000003" customHeight="1">
      <c r="A14" s="1" t="s">
        <v>158</v>
      </c>
      <c r="B14" s="6" t="s">
        <v>131</v>
      </c>
      <c r="C14" s="8" t="s">
        <v>122</v>
      </c>
      <c r="D14" s="6" t="s">
        <v>61</v>
      </c>
      <c r="E14" s="6" t="s">
        <v>138</v>
      </c>
      <c r="F14" s="7"/>
      <c r="J14" s="9" t="s">
        <v>124</v>
      </c>
      <c r="K14">
        <f>COUNTIF('2. ROSC Active'!C2:C251,J14)</f>
        <v>0</v>
      </c>
    </row>
    <row r="15" spans="1:11" ht="39.950000000000003" customHeight="1">
      <c r="A15" s="1" t="s">
        <v>159</v>
      </c>
      <c r="B15" s="6" t="s">
        <v>73</v>
      </c>
      <c r="C15" s="6" t="s">
        <v>85</v>
      </c>
      <c r="D15" s="6"/>
      <c r="E15" s="6"/>
      <c r="F15" s="7"/>
      <c r="J15" s="9" t="s">
        <v>135</v>
      </c>
      <c r="K15">
        <f>COUNTIF('2. ROSC Active'!C2:C251,J15)</f>
        <v>0</v>
      </c>
    </row>
    <row r="16" spans="1:11" ht="39.950000000000003" customHeight="1">
      <c r="A16" s="25" t="s">
        <v>160</v>
      </c>
      <c r="B16" s="24" t="s">
        <v>161</v>
      </c>
      <c r="C16" s="24"/>
      <c r="D16" s="24"/>
      <c r="E16" s="24"/>
      <c r="F16" s="7"/>
      <c r="J16" s="9" t="s">
        <v>134</v>
      </c>
      <c r="K16">
        <f>COUNTIF('2. ROSC Active'!C2:C251,J16)</f>
        <v>0</v>
      </c>
    </row>
    <row r="17" spans="1:11" ht="39.950000000000003" customHeight="1">
      <c r="A17" s="25" t="s">
        <v>162</v>
      </c>
      <c r="B17" s="6" t="s">
        <v>109</v>
      </c>
      <c r="C17" s="6" t="s">
        <v>113</v>
      </c>
      <c r="D17" s="6" t="s">
        <v>118</v>
      </c>
      <c r="E17" s="6"/>
      <c r="F17" s="7"/>
      <c r="J17" s="9" t="s">
        <v>133</v>
      </c>
      <c r="K17">
        <f>COUNTIF('2. ROSC Active'!C2:C251,J17)</f>
        <v>0</v>
      </c>
    </row>
    <row r="18" spans="1:11">
      <c r="J18" s="9" t="s">
        <v>137</v>
      </c>
      <c r="K18">
        <f>COUNTIF('2. ROSC Active'!C2:C251,J18)</f>
        <v>0</v>
      </c>
    </row>
    <row r="19" spans="1:11">
      <c r="J19" s="9" t="s">
        <v>136</v>
      </c>
      <c r="K19">
        <f>COUNTIF('2. ROSC Active'!C2:C251,J19)</f>
        <v>0</v>
      </c>
    </row>
    <row r="20" spans="1:11">
      <c r="J20" s="9" t="s">
        <v>76</v>
      </c>
      <c r="K20">
        <f>COUNTIF('2. ROSC Active'!C2:C251,J20)</f>
        <v>1</v>
      </c>
    </row>
    <row r="21" spans="1:11">
      <c r="J21" s="9" t="s">
        <v>144</v>
      </c>
      <c r="K21">
        <f>COUNTIF('2. ROSC Active'!C2:C251,J21)</f>
        <v>0</v>
      </c>
    </row>
    <row r="22" spans="1:11">
      <c r="J22" s="9" t="s">
        <v>143</v>
      </c>
      <c r="K22">
        <f>COUNTIF('2. ROSC Active'!C2:C251,J22)</f>
        <v>0</v>
      </c>
    </row>
    <row r="23" spans="1:11">
      <c r="J23" s="9" t="s">
        <v>38</v>
      </c>
      <c r="K23">
        <f>COUNTIF('2. ROSC Active'!C2:C251,J23)</f>
        <v>4</v>
      </c>
    </row>
    <row r="24" spans="1:11">
      <c r="J24" s="9" t="s">
        <v>152</v>
      </c>
      <c r="K24">
        <f>COUNTIF('2. ROSC Active'!C2:C251,J24)</f>
        <v>0</v>
      </c>
    </row>
    <row r="25" spans="1:11">
      <c r="J25" s="9" t="s">
        <v>155</v>
      </c>
      <c r="K25">
        <f>COUNTIF('2. ROSC Active'!C2:C251,J25)</f>
        <v>0</v>
      </c>
    </row>
    <row r="26" spans="1:11">
      <c r="J26" s="9" t="s">
        <v>154</v>
      </c>
      <c r="K26">
        <f>COUNTIF('2. ROSC Active'!C2:C251,J26)</f>
        <v>0</v>
      </c>
    </row>
    <row r="27" spans="1:11">
      <c r="J27" s="9" t="s">
        <v>153</v>
      </c>
      <c r="K27">
        <f>COUNTIF('2. ROSC Active'!C2:C251,J27)</f>
        <v>0</v>
      </c>
    </row>
    <row r="28" spans="1:11">
      <c r="J28" s="9" t="s">
        <v>149</v>
      </c>
      <c r="K28">
        <f>COUNTIF('2. ROSC Active'!C2:C251,J28)</f>
        <v>0</v>
      </c>
    </row>
    <row r="29" spans="1:11">
      <c r="J29" s="9" t="s">
        <v>147</v>
      </c>
      <c r="K29">
        <f>COUNTIF('2. ROSC Active'!C2:C251,J29)</f>
        <v>0</v>
      </c>
    </row>
    <row r="30" spans="1:11">
      <c r="J30" s="9" t="s">
        <v>148</v>
      </c>
      <c r="K30">
        <f>COUNTIF('2. ROSC Active'!C2:C251,J30)</f>
        <v>0</v>
      </c>
    </row>
    <row r="31" spans="1:11">
      <c r="J31" s="9" t="s">
        <v>146</v>
      </c>
      <c r="K31">
        <f>COUNTIF('2. ROSC Active'!C2:C251,J31)</f>
        <v>0</v>
      </c>
    </row>
    <row r="32" spans="1:11">
      <c r="J32" s="9" t="s">
        <v>150</v>
      </c>
      <c r="K32">
        <f>COUNTIF('2. ROSC Active'!C2:C251,J32)</f>
        <v>0</v>
      </c>
    </row>
    <row r="33" spans="10:11">
      <c r="J33" s="9" t="s">
        <v>161</v>
      </c>
      <c r="K33">
        <f>COUNTIF('2. ROSC Active'!C2:C251,J33)</f>
        <v>0</v>
      </c>
    </row>
    <row r="34" spans="10:11">
      <c r="J34" s="9" t="s">
        <v>111</v>
      </c>
      <c r="K34">
        <f>COUNTIF('2. ROSC Active'!C2:C251,J34)</f>
        <v>0</v>
      </c>
    </row>
    <row r="35" spans="10:11">
      <c r="J35" s="9" t="s">
        <v>112</v>
      </c>
      <c r="K35">
        <f>COUNTIF('2. ROSC Active'!C2:C251,J35)</f>
        <v>0</v>
      </c>
    </row>
    <row r="36" spans="10:11">
      <c r="J36" s="9" t="s">
        <v>32</v>
      </c>
      <c r="K36">
        <f>COUNTIF('2. ROSC Active'!C2:C251,J36)</f>
        <v>5</v>
      </c>
    </row>
    <row r="37" spans="10:11">
      <c r="J37" s="9" t="s">
        <v>116</v>
      </c>
      <c r="K37">
        <f>COUNTIF('2. ROSC Active'!C2:C251,J37)</f>
        <v>0</v>
      </c>
    </row>
    <row r="38" spans="10:11">
      <c r="J38" s="9" t="s">
        <v>117</v>
      </c>
      <c r="K38">
        <f>COUNTIF('2. ROSC Active'!C2:C251,J38)</f>
        <v>0</v>
      </c>
    </row>
    <row r="39" spans="10:11">
      <c r="J39" s="9" t="s">
        <v>29</v>
      </c>
      <c r="K39">
        <f>COUNTIF('2. ROSC Active'!C2:C251,J39)</f>
        <v>5</v>
      </c>
    </row>
    <row r="40" spans="10:11">
      <c r="J40" s="9" t="s">
        <v>115</v>
      </c>
      <c r="K40">
        <f>COUNTIF('2. ROSC Active'!C2:C251,J40)</f>
        <v>0</v>
      </c>
    </row>
    <row r="41" spans="10:11">
      <c r="J41" s="9" t="s">
        <v>130</v>
      </c>
      <c r="K41">
        <f>COUNTIF('2. ROSC Active'!C2:C251,J41)</f>
        <v>0</v>
      </c>
    </row>
    <row r="42" spans="10:11">
      <c r="J42" s="9" t="s">
        <v>65</v>
      </c>
      <c r="K42">
        <f>COUNTIF('2. ROSC Active'!C2:C251,J42)</f>
        <v>3</v>
      </c>
    </row>
    <row r="43" spans="10:11">
      <c r="J43" s="9" t="s">
        <v>41</v>
      </c>
      <c r="K43">
        <f>COUNTIF('2. ROSC Active'!C2:C251,J43)</f>
        <v>6</v>
      </c>
    </row>
    <row r="44" spans="10:11">
      <c r="J44" s="9" t="s">
        <v>129</v>
      </c>
      <c r="K44">
        <f>COUNTIF('2. ROSC Active'!C2:C251,J44)</f>
        <v>0</v>
      </c>
    </row>
    <row r="45" spans="10:11">
      <c r="J45" s="9" t="s">
        <v>103</v>
      </c>
      <c r="K45">
        <f>COUNTIF('2. ROSC Active'!C2:C251,J45)</f>
        <v>1</v>
      </c>
    </row>
    <row r="46" spans="10:11">
      <c r="J46" s="9" t="s">
        <v>52</v>
      </c>
      <c r="K46">
        <f>COUNTIF('2. ROSC Active'!C2:C251,J46)</f>
        <v>2</v>
      </c>
    </row>
    <row r="47" spans="10:11">
      <c r="J47" s="9" t="s">
        <v>140</v>
      </c>
      <c r="K47">
        <f>COUNTIF('2. ROSC Active'!C2:C251,J47)</f>
        <v>0</v>
      </c>
    </row>
    <row r="48" spans="10:11">
      <c r="J48" s="9" t="s">
        <v>35</v>
      </c>
      <c r="K48">
        <f>COUNTIF('2. ROSC Active'!C2:C251,J48)</f>
        <v>1</v>
      </c>
    </row>
    <row r="49" spans="10:11">
      <c r="J49" s="9" t="s">
        <v>141</v>
      </c>
      <c r="K49">
        <f>COUNTIF('2. ROSC Active'!C2:C251,J49)</f>
        <v>0</v>
      </c>
    </row>
    <row r="50" spans="10:11">
      <c r="J50" s="9" t="s">
        <v>157</v>
      </c>
      <c r="K50">
        <f>COUNTIF('2. ROSC Active'!C2:C251,J50)</f>
        <v>0</v>
      </c>
    </row>
    <row r="51" spans="10:11">
      <c r="J51" s="9" t="s">
        <v>70</v>
      </c>
      <c r="K51">
        <f>COUNTIF('2. ROSC Active'!C2:C251,J51)</f>
        <v>1</v>
      </c>
    </row>
    <row r="52" spans="10:11">
      <c r="J52" s="9" t="s">
        <v>73</v>
      </c>
      <c r="K52">
        <f>COUNTIF('2. ROSC Active'!C2:C251,J52)</f>
        <v>5</v>
      </c>
    </row>
    <row r="53" spans="10:11">
      <c r="J53" s="9" t="s">
        <v>85</v>
      </c>
      <c r="K53">
        <f>COUNTIF('2. ROSC Active'!C2:C251,J53)</f>
        <v>1</v>
      </c>
    </row>
    <row r="55" spans="10:11">
      <c r="J55" s="9" t="s">
        <v>163</v>
      </c>
      <c r="K55">
        <f>SUM(K2:K53)</f>
        <v>37</v>
      </c>
    </row>
    <row r="56" spans="10:11">
      <c r="J56" s="9" t="s">
        <v>164</v>
      </c>
      <c r="K56">
        <f>COUNTIF(K2:K53, "&gt;0")</f>
        <v>14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C0F27-17A0-48C2-A50F-CDEA879F60FE}"/>
</file>

<file path=customXml/itemProps2.xml><?xml version="1.0" encoding="utf-8"?>
<ds:datastoreItem xmlns:ds="http://schemas.openxmlformats.org/officeDocument/2006/customXml" ds:itemID="{5834824D-CFF9-48B9-9766-5CF3B5526452}"/>
</file>

<file path=customXml/itemProps3.xml><?xml version="1.0" encoding="utf-8"?>
<ds:datastoreItem xmlns:ds="http://schemas.openxmlformats.org/officeDocument/2006/customXml" ds:itemID="{B0F7C3E1-B81F-4AF4-B5AB-4E87FCD51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/>
  <cp:revision/>
  <dcterms:created xsi:type="dcterms:W3CDTF">2022-05-19T17:55:56Z</dcterms:created>
  <dcterms:modified xsi:type="dcterms:W3CDTF">2025-07-30T23:33:39Z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